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gif" ContentType="image/gif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7970" windowHeight="4845" activeTab="0"/>
  </bookViews>
  <sheets>
    <sheet name="6b.Clasificación Administrativa" sheetId="8" r:id="rId1"/>
    <sheet name="fechas" sheetId="16" state="hidden" r:id="rId2"/>
    <sheet name="fuente1" sheetId="13" state="hidden" r:id="rId3"/>
    <sheet name="fuente2" sheetId="14" state="hidden" r:id="rId4"/>
    <sheet name="fuente3" sheetId="15" state="hidden" r:id="rId5"/>
    <sheet name="BExRepositorySheet" sheetId="11" state="veryHidden" r:id="rId6"/>
  </sheets>
  <externalReferences>
    <externalReference r:id="rId9"/>
  </externalReferences>
  <definedNames>
    <definedName name="_xlnm.Print_Titles" localSheetId="0">'6b.Clasificación Administrativa'!$3:$10</definedName>
  </definedNames>
  <calcPr calcId="144525"/>
  <extLst/>
</workbook>
</file>

<file path=xl/sharedStrings.xml><?xml version="1.0" encoding="utf-8"?>
<sst xmlns="http://schemas.openxmlformats.org/spreadsheetml/2006/main" count="611" uniqueCount="168">
  <si>
    <t>(PESOS)</t>
  </si>
  <si>
    <t>Concepto (c)</t>
  </si>
  <si>
    <t>Aprobado (d)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</si>
  <si>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</si>
  <si>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</si>
  <si>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</si>
  <si>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</si>
  <si>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</si>
  <si>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</si>
  <si>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</si>
  <si>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</si>
  <si>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</si>
  <si>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I. Gasto No Etiquetado</t>
  </si>
  <si>
    <t>II. Gasto Etiquetado</t>
  </si>
  <si>
    <t>Dependencia</t>
  </si>
  <si>
    <t/>
  </si>
  <si>
    <t>Resultado total</t>
  </si>
  <si>
    <t>.</t>
  </si>
  <si>
    <t>Ampliaciones y Reducciones</t>
  </si>
  <si>
    <t>SubEjercido</t>
  </si>
  <si>
    <t>999</t>
  </si>
  <si>
    <t>Aprobado GRP</t>
  </si>
  <si>
    <t xml:space="preserve">
Aprobado</t>
  </si>
  <si>
    <t xml:space="preserve">
Ampliaciones y Reducciones</t>
  </si>
  <si>
    <t xml:space="preserve">
Modificado</t>
  </si>
  <si>
    <t xml:space="preserve">
Devengado</t>
  </si>
  <si>
    <t xml:space="preserve">
Pagado</t>
  </si>
  <si>
    <t xml:space="preserve">
SubEjercido</t>
  </si>
  <si>
    <t>0</t>
  </si>
  <si>
    <t>Sin asignar</t>
  </si>
  <si>
    <t>2</t>
  </si>
  <si>
    <t>1</t>
  </si>
  <si>
    <t>Selección vacía</t>
  </si>
  <si>
    <t>Periodo</t>
  </si>
  <si>
    <t>Ejercicio</t>
  </si>
  <si>
    <t>MES Inicial</t>
  </si>
  <si>
    <t>MES Final</t>
  </si>
  <si>
    <t>19</t>
  </si>
  <si>
    <t>Enero</t>
  </si>
  <si>
    <t>Marzo</t>
  </si>
  <si>
    <t>ENE</t>
  </si>
  <si>
    <t>01</t>
  </si>
  <si>
    <t>03</t>
  </si>
  <si>
    <t>FEB</t>
  </si>
  <si>
    <t>Febrero</t>
  </si>
  <si>
    <t>02</t>
  </si>
  <si>
    <t>Mes</t>
  </si>
  <si>
    <t>MAR</t>
  </si>
  <si>
    <t>ABR</t>
  </si>
  <si>
    <t>Abril</t>
  </si>
  <si>
    <t>04</t>
  </si>
  <si>
    <t>MAY</t>
  </si>
  <si>
    <t>Mayo</t>
  </si>
  <si>
    <t>05</t>
  </si>
  <si>
    <t>JUN</t>
  </si>
  <si>
    <t>Junio</t>
  </si>
  <si>
    <t>06</t>
  </si>
  <si>
    <t>JUL</t>
  </si>
  <si>
    <t>Julio</t>
  </si>
  <si>
    <t>07</t>
  </si>
  <si>
    <t>AGO</t>
  </si>
  <si>
    <t>Agosto</t>
  </si>
  <si>
    <t>08</t>
  </si>
  <si>
    <t>SEP</t>
  </si>
  <si>
    <t>Septiembre</t>
  </si>
  <si>
    <t>09</t>
  </si>
  <si>
    <t>OCT</t>
  </si>
  <si>
    <t>Octubre</t>
  </si>
  <si>
    <t>10</t>
  </si>
  <si>
    <t>NOV</t>
  </si>
  <si>
    <t>Noviembre</t>
  </si>
  <si>
    <t>11</t>
  </si>
  <si>
    <t>DIC</t>
  </si>
  <si>
    <t>Diciembre</t>
  </si>
  <si>
    <t>12</t>
  </si>
  <si>
    <t>GOBIERNO DEL ESTADO DE MICHOACÁN DE OCAMPO</t>
  </si>
  <si>
    <t>01-ENE..09-SEP</t>
  </si>
  <si>
    <t>29/10/2019</t>
  </si>
  <si>
    <t>Congreso del Estado de Michoacán de Ocampo</t>
  </si>
  <si>
    <t>Supremo Tribunal de Justicia</t>
  </si>
  <si>
    <t>Ejecutivo del Estado</t>
  </si>
  <si>
    <t>Jefatura de la Oficina del Gobernador</t>
  </si>
  <si>
    <t>Coordinación General de Comunicación Social</t>
  </si>
  <si>
    <t>Secretaría de Gobierno</t>
  </si>
  <si>
    <t>Secretaría de Finanzas y Administración</t>
  </si>
  <si>
    <t>Secretaría de Comunicaciones y Obras Publicas</t>
  </si>
  <si>
    <t>Secretaría de Desarrollo Rural y Agroalimentario</t>
  </si>
  <si>
    <t>Secretaría de Desarrollo Económico</t>
  </si>
  <si>
    <t>Secretaría de Turismo</t>
  </si>
  <si>
    <t>Secretaría de Educación</t>
  </si>
  <si>
    <t>Procuraduría General de Justicia</t>
  </si>
  <si>
    <t>Secretaría del Migrante</t>
  </si>
  <si>
    <t>Secretaría de Seguridad Pública</t>
  </si>
  <si>
    <t>Secretaría de Salud</t>
  </si>
  <si>
    <t>Secretaría de Medio Ambiente, Cambio Climático y Desarrollo Territorial</t>
  </si>
  <si>
    <t>Secretaría de Contraloría</t>
  </si>
  <si>
    <t>Secretaría de Desarrollo Social y Humano</t>
  </si>
  <si>
    <t>Secretaría de Cultura</t>
  </si>
  <si>
    <t>Inversión Municipal</t>
  </si>
  <si>
    <t>Participaciones y Aportaciones a Municipios</t>
  </si>
  <si>
    <t>Erogaciones Adicionales y Provisiones</t>
  </si>
  <si>
    <t>Deuda Pública y Obligaciones Financieras</t>
  </si>
  <si>
    <t>Programas de Inversiones Concurrentes</t>
  </si>
  <si>
    <t>Instituto del Artesano Michoacano</t>
  </si>
  <si>
    <t>Secretariado Ejecutivo del Sistema Estatal de Seguridad Publica</t>
  </si>
  <si>
    <t>Comisión Estatal de Cultura Física y Deporte</t>
  </si>
  <si>
    <t>Consejería Jurídica del Ejecutivo del Estado de Michoacán de Ocampo</t>
  </si>
  <si>
    <t>Sistema Michoacano de Radio y Televisión</t>
  </si>
  <si>
    <t>Centro de Convenciones de Morelia</t>
  </si>
  <si>
    <t>Parque Zoológico Benito Juárez</t>
  </si>
  <si>
    <t>Universidad Michoacana de San Nicolás de Hidalgo</t>
  </si>
  <si>
    <t>Sistema para el Desarrollo Integral de la Familia, Michoacán</t>
  </si>
  <si>
    <t>Instituto Electoral de Michoacán</t>
  </si>
  <si>
    <t>Tribunal Electoral del Estado de Michoacán</t>
  </si>
  <si>
    <t>Tribunal de Justicia Administrativa de Michoacán de Ocampo</t>
  </si>
  <si>
    <t>Universidad Virtual del Estado de Michoacán</t>
  </si>
  <si>
    <t>Procuraduría de Protección al Ambiente del Estado de Michoacán de Ocampo</t>
  </si>
  <si>
    <t>Telebachillerato Michoacán</t>
  </si>
  <si>
    <t>Instituto de Vivienda del Estado de Michoacán de Ocampo</t>
  </si>
  <si>
    <t>Comisión Forestal del Estado</t>
  </si>
  <si>
    <t>Comisión de Pesca del Estado de Michoacán</t>
  </si>
  <si>
    <t>Colegio de Bachilleres del Estado de Michoacán</t>
  </si>
  <si>
    <t>Colegio de Educación Profesional Técnica del Estado de Michoacán</t>
  </si>
  <si>
    <t>Universidad Tecnológica de Morelia</t>
  </si>
  <si>
    <t>Colegio de Estudios Científicos y Tecnológicos del Estado de Michoacán</t>
  </si>
  <si>
    <t>Instituto de Capacitación para el trabajo del Estado de  Michoacán</t>
  </si>
  <si>
    <t>Instituto de la Infraestructura Física Educativa del Estado de Michoacán</t>
  </si>
  <si>
    <t>Universidad de la Ciénega del Estado de Michoacán de Ocampo</t>
  </si>
  <si>
    <t>Centro Estatal de Certificación, Acreditación y Control de Confianza</t>
  </si>
  <si>
    <t>Universidad Intercultural Indígena de Michoacán</t>
  </si>
  <si>
    <t>Tribunal de Conciliación y Arbitraje</t>
  </si>
  <si>
    <t>Comisión Estatal de Arbitraje Medico de Michoacán</t>
  </si>
  <si>
    <t>Junta Local de Conciliación y Arbitraje</t>
  </si>
  <si>
    <t>Comisión Coordinadora del Transporte Público</t>
  </si>
  <si>
    <t>Junta de Asistencia Privada del Estado de Michoacán de Ocampo</t>
  </si>
  <si>
    <t>Comisión Estatal de Derechos Humanos</t>
  </si>
  <si>
    <t>Comisión Estatal para el Desarrollo de Pueblos Indígenas</t>
  </si>
  <si>
    <t>Instituto Michoacano de Transparencia, Acceso a la Información y Protección de Datos Personales</t>
  </si>
  <si>
    <t>Instituto de Planeación del Estado de Michoacán</t>
  </si>
  <si>
    <t>Comisión Estatal del Agua y Gestión de Cuencas</t>
  </si>
  <si>
    <t>Comité de Adquisiciones del Poder Ejecutivo</t>
  </si>
  <si>
    <t>Universidad Politécnica de Uruapan, Michoacán</t>
  </si>
  <si>
    <t>Universidad Politécnica de Lázaro Cárdenas, Michoacán</t>
  </si>
  <si>
    <t>Instituto de Defensoría Pública del Estado de Michoacán</t>
  </si>
  <si>
    <t>Instituto Estatal de Estudios Superiores en Seguridad y Profesionalización Policial del Estado de Michoacán</t>
  </si>
  <si>
    <t>Comisión Ejecutiva Estatal de Atención a Víctimas</t>
  </si>
  <si>
    <t>Centro Estatal de Fomento Ganadero del Estado de Michoacán de Ocampo</t>
  </si>
  <si>
    <t>Régimen Estatal de Protección Social en Salud de Michoacán de Ocampo</t>
  </si>
  <si>
    <t>Sistema Integral de Financiamiento para el Desarrollo de  Michoacán</t>
  </si>
  <si>
    <t>Instituto de la Juventud Michoacana</t>
  </si>
  <si>
    <t>Secretaría de Igualdad Sustantiva y Desarrollo de las Mujeres Michoacanas</t>
  </si>
  <si>
    <t>Instituto de Ciencia, Tecnología e Innovación del Estado de Michoacán</t>
  </si>
  <si>
    <t>Secretaría Ejecutiva del Sistema Estatal de Protección Integral de Niñas, Niños y Adolescentes del Estado de Michoacán</t>
  </si>
  <si>
    <t>Consejo Estatal para Prevenir y Eliminar la Discriminación y la Violencia</t>
  </si>
  <si>
    <t>Coordinación del Sistema Penitenciario del Estado de Michoacán de Ocampo</t>
  </si>
  <si>
    <t>Universidad Politécnica del Oriente</t>
  </si>
  <si>
    <t>Secretaría Ejecutiva del Sistema Estatal Anticorrupción</t>
  </si>
  <si>
    <t>Casa del Adulto Mayor</t>
  </si>
  <si>
    <t>Fiscalía General del Estado de Michoacán</t>
  </si>
  <si>
    <t>Representación del Gobierno del Estado en el Distrito Federal</t>
  </si>
  <si>
    <t>Centro Estatal de Tecnologías de Información y Comunicaciones</t>
  </si>
  <si>
    <t>Almacenes, Servicios y Transportes Extraordinarios a Comités Agropecuarios del Estado de Michoacán S.A. de C.V. de I. P.</t>
  </si>
  <si>
    <t>Junta de Caminos del Estado de Michoacán</t>
  </si>
  <si>
    <t>Fideicomiso de Parques Industriales de Michoacán</t>
  </si>
  <si>
    <t>cció</t>
  </si>
  <si>
    <t>Sel</t>
  </si>
  <si>
    <t>vac</t>
  </si>
  <si>
    <t>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</si>
</sst>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;\-\ #,##0.00"/>
    <numFmt numFmtId="166" formatCode="#,##0.0000000"/>
    <numFmt numFmtId="167" formatCode="#,##0.0000000;\-\ #,##0.0000000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4" applyNumberFormat="0" applyAlignment="0" applyProtection="0"/>
    <xf numFmtId="0" fontId="13" fillId="5" borderId="5" applyNumberFormat="0" applyAlignment="0" applyProtection="0"/>
    <xf numFmtId="0" fontId="5" fillId="5" borderId="4" applyNumberFormat="0" applyAlignment="0" applyProtection="0"/>
    <xf numFmtId="0" fontId="7" fillId="0" borderId="6" applyNumberFormat="0" applyFill="0" applyAlignment="0" applyProtection="0"/>
    <xf numFmtId="0" fontId="6" fillId="6" borderId="7" applyNumberFormat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4" fillId="8" borderId="10" applyNumberFormat="0" applyProtection="0">
      <alignment vertical="center"/>
    </xf>
    <xf numFmtId="0" fontId="15" fillId="8" borderId="10" applyNumberFormat="0" applyProtection="0">
      <alignment vertical="center"/>
    </xf>
    <xf numFmtId="0" fontId="14" fillId="8" borderId="10" applyNumberFormat="0" applyProtection="0">
      <alignment horizontal="left" vertical="center" indent="1"/>
    </xf>
    <xf numFmtId="0" fontId="14" fillId="8" borderId="10" applyNumberFormat="0" applyProtection="0">
      <alignment horizontal="left" vertical="top" indent="1"/>
    </xf>
    <xf numFmtId="0" fontId="14" fillId="9" borderId="0" applyNumberFormat="0" applyProtection="0">
      <alignment horizontal="left" vertical="center" indent="1"/>
    </xf>
    <xf numFmtId="0" fontId="16" fillId="10" borderId="10" applyNumberFormat="0" applyProtection="0">
      <alignment horizontal="right" vertical="center"/>
    </xf>
    <xf numFmtId="0" fontId="16" fillId="11" borderId="10" applyNumberFormat="0" applyProtection="0">
      <alignment horizontal="right" vertical="center"/>
    </xf>
    <xf numFmtId="0" fontId="16" fillId="12" borderId="10" applyNumberFormat="0" applyProtection="0">
      <alignment horizontal="right" vertical="center"/>
    </xf>
    <xf numFmtId="0" fontId="16" fillId="13" borderId="10" applyNumberFormat="0" applyProtection="0">
      <alignment horizontal="right" vertical="center"/>
    </xf>
    <xf numFmtId="0" fontId="16" fillId="14" borderId="10" applyNumberFormat="0" applyProtection="0">
      <alignment horizontal="right" vertical="center"/>
    </xf>
    <xf numFmtId="0" fontId="16" fillId="15" borderId="10" applyNumberFormat="0" applyProtection="0">
      <alignment horizontal="right" vertical="center"/>
    </xf>
    <xf numFmtId="0" fontId="16" fillId="16" borderId="10" applyNumberFormat="0" applyProtection="0">
      <alignment horizontal="right" vertical="center"/>
    </xf>
    <xf numFmtId="0" fontId="16" fillId="17" borderId="10" applyNumberFormat="0" applyProtection="0">
      <alignment horizontal="right" vertical="center"/>
    </xf>
    <xf numFmtId="0" fontId="16" fillId="18" borderId="10" applyNumberFormat="0" applyProtection="0">
      <alignment horizontal="right" vertical="center"/>
    </xf>
    <xf numFmtId="0" fontId="14" fillId="19" borderId="11" applyNumberFormat="0" applyProtection="0">
      <alignment horizontal="left" vertical="center" indent="1"/>
    </xf>
    <xf numFmtId="0" fontId="16" fillId="20" borderId="0" applyNumberFormat="0" applyProtection="0">
      <alignment horizontal="left" vertical="center" indent="1"/>
    </xf>
    <xf numFmtId="0" fontId="17" fillId="21" borderId="0" applyNumberFormat="0" applyProtection="0">
      <alignment horizontal="left" vertical="center" indent="1"/>
    </xf>
    <xf numFmtId="0" fontId="16" fillId="9" borderId="10" applyNumberFormat="0" applyProtection="0">
      <alignment horizontal="right" vertical="center"/>
    </xf>
    <xf numFmtId="0" fontId="16" fillId="20" borderId="0" applyNumberFormat="0" applyProtection="0">
      <alignment horizontal="left" vertical="center" indent="1"/>
    </xf>
    <xf numFmtId="0" fontId="16" fillId="9" borderId="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top" indent="1"/>
    </xf>
    <xf numFmtId="0" fontId="0" fillId="9" borderId="10" applyNumberFormat="0" applyProtection="0">
      <alignment horizontal="left" vertical="center" indent="1"/>
    </xf>
    <xf numFmtId="0" fontId="0" fillId="9" borderId="10" applyNumberFormat="0" applyProtection="0">
      <alignment horizontal="left" vertical="top" indent="1"/>
    </xf>
    <xf numFmtId="0" fontId="0" fillId="22" borderId="10" applyNumberFormat="0" applyProtection="0">
      <alignment horizontal="left" vertical="center" indent="1"/>
    </xf>
    <xf numFmtId="0" fontId="0" fillId="22" borderId="10" applyNumberFormat="0" applyProtection="0">
      <alignment horizontal="left" vertical="top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top" indent="1"/>
    </xf>
    <xf numFmtId="0" fontId="0" fillId="23" borderId="12" applyNumberFormat="0">
      <alignment/>
      <protection locked="0"/>
    </xf>
    <xf numFmtId="0" fontId="16" fillId="24" borderId="10" applyNumberFormat="0" applyProtection="0">
      <alignment vertical="center"/>
    </xf>
    <xf numFmtId="0" fontId="18" fillId="24" borderId="10" applyNumberFormat="0" applyProtection="0">
      <alignment vertical="center"/>
    </xf>
    <xf numFmtId="0" fontId="16" fillId="24" borderId="10" applyNumberFormat="0" applyProtection="0">
      <alignment horizontal="left" vertical="center" indent="1"/>
    </xf>
    <xf numFmtId="0" fontId="16" fillId="24" borderId="10" applyNumberFormat="0" applyProtection="0">
      <alignment horizontal="left" vertical="top" indent="1"/>
    </xf>
    <xf numFmtId="0" fontId="16" fillId="20" borderId="10" applyNumberFormat="0" applyProtection="0">
      <alignment horizontal="right" vertical="center"/>
    </xf>
    <xf numFmtId="0" fontId="18" fillId="20" borderId="10" applyNumberFormat="0" applyProtection="0">
      <alignment horizontal="right" vertical="center"/>
    </xf>
    <xf numFmtId="0" fontId="16" fillId="9" borderId="10" applyNumberFormat="0" applyProtection="0">
      <alignment horizontal="left" vertical="center" indent="1"/>
    </xf>
    <xf numFmtId="0" fontId="16" fillId="9" borderId="10" applyNumberFormat="0" applyProtection="0">
      <alignment horizontal="left" vertical="top" indent="1"/>
    </xf>
    <xf numFmtId="0" fontId="19" fillId="25" borderId="0" applyNumberFormat="0" applyProtection="0">
      <alignment horizontal="left" vertical="center" indent="1"/>
    </xf>
    <xf numFmtId="0" fontId="20" fillId="20" borderId="10" applyNumberFormat="0" applyProtection="0">
      <alignment horizontal="right" vertical="center"/>
    </xf>
    <xf numFmtId="0" fontId="2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4" applyNumberFormat="0" applyAlignment="0" applyProtection="0"/>
    <xf numFmtId="0" fontId="13" fillId="5" borderId="5" applyNumberFormat="0" applyAlignment="0" applyProtection="0"/>
    <xf numFmtId="0" fontId="5" fillId="5" borderId="4" applyNumberFormat="0" applyAlignment="0" applyProtection="0"/>
    <xf numFmtId="0" fontId="7" fillId="0" borderId="6" applyNumberFormat="0" applyFill="0" applyAlignment="0" applyProtection="0"/>
    <xf numFmtId="0" fontId="6" fillId="6" borderId="7" applyNumberFormat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56">
    <xf numFmtId="0" fontId="0" fillId="0" borderId="0" xfId="0"/>
    <xf numFmtId="0" fontId="3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16" fillId="9" borderId="10" xfId="72" applyNumberFormat="1" applyAlignment="1" quotePrefix="1">
      <alignment horizontal="left" vertical="center" indent="1"/>
    </xf>
    <xf numFmtId="0" fontId="14" fillId="8" borderId="10" xfId="39" applyNumberFormat="1" applyAlignment="1" quotePrefix="1">
      <alignment horizontal="left" vertical="center" indent="1"/>
    </xf>
    <xf numFmtId="4" fontId="14" fillId="8" borderId="10" xfId="37" applyNumberFormat="1" applyAlignment="1">
      <alignment vertical="center"/>
    </xf>
    <xf numFmtId="0" fontId="14" fillId="9" borderId="0" xfId="41" applyNumberFormat="1" applyAlignment="1" quotePrefix="1">
      <alignment horizontal="left" vertical="center" indent="1"/>
    </xf>
    <xf numFmtId="4" fontId="2" fillId="0" borderId="15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0" fillId="0" borderId="0" xfId="0" applyNumberFormat="1"/>
    <xf numFmtId="165" fontId="16" fillId="20" borderId="10" xfId="70" applyNumberFormat="1" applyAlignment="1">
      <alignment horizontal="right" vertical="center"/>
    </xf>
    <xf numFmtId="4" fontId="16" fillId="20" borderId="10" xfId="70" applyNumberFormat="1" applyAlignment="1">
      <alignment horizontal="right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 wrapText="1"/>
    </xf>
    <xf numFmtId="0" fontId="29" fillId="0" borderId="0" xfId="0" applyFont="1" applyAlignment="1" quotePrefix="1">
      <alignment/>
    </xf>
    <xf numFmtId="0" fontId="29" fillId="0" borderId="0" xfId="0" applyFont="1"/>
    <xf numFmtId="0" fontId="0" fillId="0" borderId="0" xfId="0" applyFont="1" applyAlignment="1" quotePrefix="1">
      <alignment/>
    </xf>
    <xf numFmtId="0" fontId="0" fillId="0" borderId="0" xfId="0" applyFont="1"/>
    <xf numFmtId="0" fontId="0" fillId="0" borderId="0" xfId="0" applyFill="1" applyAlignment="1">
      <alignment horizontal="center" wrapText="1"/>
    </xf>
    <xf numFmtId="166" fontId="16" fillId="20" borderId="10" xfId="70" applyNumberFormat="1" applyAlignment="1">
      <alignment horizontal="right" vertical="center"/>
    </xf>
    <xf numFmtId="167" fontId="16" fillId="20" borderId="10" xfId="70" applyNumberFormat="1" applyAlignment="1">
      <alignment horizontal="right" vertical="center"/>
    </xf>
    <xf numFmtId="0" fontId="0" fillId="21" borderId="10" xfId="58" applyAlignment="1" quotePrefix="1">
      <alignment horizontal="left" vertical="top" wrapText="1" indent="1"/>
    </xf>
    <xf numFmtId="4" fontId="0" fillId="0" borderId="0" xfId="0" applyNumberFormat="1" applyFill="1" applyAlignment="1">
      <alignment horizontal="center" wrapText="1"/>
    </xf>
    <xf numFmtId="2" fontId="0" fillId="0" borderId="0" xfId="0" applyNumberFormat="1"/>
    <xf numFmtId="4" fontId="2" fillId="0" borderId="13" xfId="77" applyNumberFormat="1" applyFont="1" applyBorder="1" applyAlignment="1">
      <alignment horizontal="right" vertical="center" wrapText="1"/>
    </xf>
    <xf numFmtId="0" fontId="0" fillId="0" borderId="0" xfId="79">
      <alignment/>
      <protection/>
    </xf>
    <xf numFmtId="0" fontId="0" fillId="0" borderId="0" xfId="79" quotePrefix="1">
      <alignment/>
      <protection/>
    </xf>
    <xf numFmtId="0" fontId="0" fillId="0" borderId="0" xfId="79">
      <alignment/>
      <protection/>
    </xf>
    <xf numFmtId="0" fontId="0" fillId="0" borderId="0" xfId="79" applyAlignment="1" quotePrefix="1">
      <alignment/>
      <protection/>
    </xf>
    <xf numFmtId="0" fontId="3" fillId="0" borderId="15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left" vertical="center" indent="1"/>
    </xf>
    <xf numFmtId="2" fontId="2" fillId="0" borderId="18" xfId="0" applyNumberFormat="1" applyFont="1" applyBorder="1" applyAlignment="1">
      <alignment horizontal="left" vertical="center" inden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" fillId="26" borderId="20" xfId="0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" fillId="27" borderId="25" xfId="0" applyFont="1" applyFill="1" applyBorder="1" applyAlignment="1">
      <alignment horizontal="center" vertical="center" wrapText="1"/>
    </xf>
    <xf numFmtId="0" fontId="3" fillId="27" borderId="26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  <cellStyle name="Millares" xfId="77"/>
    <cellStyle name="Normal 3" xfId="78"/>
    <cellStyle name="Normal 2" xfId="79"/>
    <cellStyle name="Título 4" xfId="80"/>
    <cellStyle name="Encabezado 1 2" xfId="81"/>
    <cellStyle name="Título 2 2" xfId="82"/>
    <cellStyle name="Título 3 2" xfId="83"/>
    <cellStyle name="Encabezado 4 2" xfId="84"/>
    <cellStyle name="Bueno 2" xfId="85"/>
    <cellStyle name="Incorrecto 2" xfId="86"/>
    <cellStyle name="Neutral 2" xfId="87"/>
    <cellStyle name="Entrada 2" xfId="88"/>
    <cellStyle name="Salida 2" xfId="89"/>
    <cellStyle name="Cálculo 2" xfId="90"/>
    <cellStyle name="Celda vinculada 2" xfId="91"/>
    <cellStyle name="Celda de comprobación 2" xfId="92"/>
    <cellStyle name="Texto de advertencia 2" xfId="93"/>
    <cellStyle name="Notas 2" xfId="94"/>
    <cellStyle name="Texto explicativo 2" xfId="95"/>
    <cellStyle name="Total 2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customXml" Target="../customXml/item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4467225</xdr:colOff>
      <xdr:row>0</xdr:row>
      <xdr:rowOff>0</xdr:rowOff>
    </xdr:to>
    <xdr:pic macro="[1]!DesignIconClicked">
      <xdr:nvPicPr>
        <xdr:cNvPr id="2" name="BEx5OUNYMEPCQ5C55NM7UC63CO61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67225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1323975</xdr:colOff>
      <xdr:row>0</xdr:row>
      <xdr:rowOff>0</xdr:rowOff>
    </xdr:to>
    <xdr:pic macro="[1]!DesignIconClicked">
      <xdr:nvPicPr>
        <xdr:cNvPr id="6" name="BEx3HVHC130XT3F2N11S7AMD3B5C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0"/>
          <a:ext cx="1323975" cy="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752475</xdr:colOff>
      <xdr:row>3</xdr:row>
      <xdr:rowOff>152400</xdr:rowOff>
    </xdr:to>
    <xdr:pic macro="[1]!DesignIconClicked">
      <xdr:nvPicPr>
        <xdr:cNvPr id="3" name="BExKQSQMUA5AMRMK0L8I5WFUD0YY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85775"/>
          <a:ext cx="752475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752475</xdr:colOff>
      <xdr:row>3</xdr:row>
      <xdr:rowOff>152400</xdr:rowOff>
    </xdr:to>
    <xdr:pic macro="[1]!DesignIconClicked">
      <xdr:nvPicPr>
        <xdr:cNvPr id="5" name="BExZMK51076MMJES002B7ZYWXXN1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485775"/>
          <a:ext cx="752475" cy="152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0</xdr:row>
      <xdr:rowOff>9525</xdr:rowOff>
    </xdr:from>
    <xdr:ext cx="47625" cy="47625"/>
    <xdr:pic macro="[1]!DesignIconClicked">
      <xdr:nvPicPr>
        <xdr:cNvPr id="307" name="BExQHGFRNRX8YDVDKHC10GVACFRH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3725" y="9525"/>
          <a:ext cx="47625" cy="47625"/>
        </a:xfrm>
        <a:prstGeom prst="rect">
          <a:avLst/>
        </a:prstGeom>
        <a:ln>
          <a:noFill/>
        </a:ln>
      </xdr:spPr>
    </xdr:pic>
    <xdr:clientData fPrintsWithSheet="0"/>
  </xdr:oneCellAnchor>
  <xdr:oneCellAnchor>
    <xdr:from>
      <xdr:col>9</xdr:col>
      <xdr:colOff>28575</xdr:colOff>
      <xdr:row>0</xdr:row>
      <xdr:rowOff>85725</xdr:rowOff>
    </xdr:from>
    <xdr:ext cx="47625" cy="47625"/>
    <xdr:pic macro="[1]!DesignIconClicked">
      <xdr:nvPicPr>
        <xdr:cNvPr id="308" name="BExU6VFZYFUJUFVQ2YZ2B4PXA5OP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3725" y="85725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</xdr:col>
      <xdr:colOff>28575</xdr:colOff>
      <xdr:row>0</xdr:row>
      <xdr:rowOff>9525</xdr:rowOff>
    </xdr:from>
    <xdr:ext cx="47625" cy="47625"/>
    <xdr:pic macro="[1]!DesignIconClicked">
      <xdr:nvPicPr>
        <xdr:cNvPr id="309" name="BExGT8XEWV9EH21CTFNEOVLI4MGS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0" y="9525"/>
          <a:ext cx="47625" cy="47625"/>
        </a:xfrm>
        <a:prstGeom prst="rect">
          <a:avLst/>
        </a:prstGeom>
        <a:ln>
          <a:noFill/>
        </a:ln>
      </xdr:spPr>
    </xdr:pic>
    <xdr:clientData fPrintsWithSheet="0"/>
  </xdr:oneCellAnchor>
  <xdr:oneCellAnchor>
    <xdr:from>
      <xdr:col>10</xdr:col>
      <xdr:colOff>28575</xdr:colOff>
      <xdr:row>0</xdr:row>
      <xdr:rowOff>85725</xdr:rowOff>
    </xdr:from>
    <xdr:ext cx="47625" cy="47625"/>
    <xdr:pic macro="[1]!DesignIconClicked">
      <xdr:nvPicPr>
        <xdr:cNvPr id="310" name="BExMPSTALXZMEN6NTKCQ7VM1Q452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0" y="85725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</xdr:col>
      <xdr:colOff>28575</xdr:colOff>
      <xdr:row>0</xdr:row>
      <xdr:rowOff>9525</xdr:rowOff>
    </xdr:from>
    <xdr:ext cx="47625" cy="47625"/>
    <xdr:pic macro="[1]!DesignIconClicked">
      <xdr:nvPicPr>
        <xdr:cNvPr id="311" name="BExCT9AZGAVJLNJREC2MV5EYQ3X9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50950" y="9525"/>
          <a:ext cx="47625" cy="47625"/>
        </a:xfrm>
        <a:prstGeom prst="rect">
          <a:avLst/>
        </a:prstGeom>
        <a:ln>
          <a:noFill/>
        </a:ln>
      </xdr:spPr>
    </xdr:pic>
    <xdr:clientData fPrintsWithSheet="0"/>
  </xdr:oneCellAnchor>
  <xdr:oneCellAnchor>
    <xdr:from>
      <xdr:col>11</xdr:col>
      <xdr:colOff>28575</xdr:colOff>
      <xdr:row>0</xdr:row>
      <xdr:rowOff>85725</xdr:rowOff>
    </xdr:from>
    <xdr:ext cx="47625" cy="47625"/>
    <xdr:pic macro="[1]!DesignIconClicked">
      <xdr:nvPicPr>
        <xdr:cNvPr id="312" name="BExQHNBYF3YLZGDX1XDTX418M8IS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50950" y="85725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</xdr:col>
      <xdr:colOff>19050</xdr:colOff>
      <xdr:row>0</xdr:row>
      <xdr:rowOff>9525</xdr:rowOff>
    </xdr:from>
    <xdr:ext cx="47625" cy="47625"/>
    <xdr:pic macro="[1]!DesignIconClicked">
      <xdr:nvPicPr>
        <xdr:cNvPr id="313" name="BExIJ6BU9UZWJ1ORT9J1RY2NSMNF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03425" y="9525"/>
          <a:ext cx="47625" cy="47625"/>
        </a:xfrm>
        <a:prstGeom prst="rect">
          <a:avLst/>
        </a:prstGeom>
        <a:ln>
          <a:noFill/>
        </a:ln>
      </xdr:spPr>
    </xdr:pic>
    <xdr:clientData fPrintsWithSheet="0"/>
  </xdr:oneCellAnchor>
  <xdr:oneCellAnchor>
    <xdr:from>
      <xdr:col>12</xdr:col>
      <xdr:colOff>19050</xdr:colOff>
      <xdr:row>0</xdr:row>
      <xdr:rowOff>85725</xdr:rowOff>
    </xdr:from>
    <xdr:ext cx="47625" cy="47625"/>
    <xdr:pic macro="[1]!DesignIconClicked">
      <xdr:nvPicPr>
        <xdr:cNvPr id="314" name="BExY29XNRW0M9K8Q5JUD0957JFIF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03425" y="85725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</xdr:col>
      <xdr:colOff>28575</xdr:colOff>
      <xdr:row>0</xdr:row>
      <xdr:rowOff>9525</xdr:rowOff>
    </xdr:from>
    <xdr:ext cx="47625" cy="47625"/>
    <xdr:pic macro="[1]!DesignIconClicked">
      <xdr:nvPicPr>
        <xdr:cNvPr id="315" name="BExZUVU7XWU8N7SW83F1V1QTK2RO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4950" y="9525"/>
          <a:ext cx="47625" cy="47625"/>
        </a:xfrm>
        <a:prstGeom prst="rect">
          <a:avLst/>
        </a:prstGeom>
        <a:ln>
          <a:noFill/>
        </a:ln>
      </xdr:spPr>
    </xdr:pic>
    <xdr:clientData fPrintsWithSheet="0"/>
  </xdr:oneCellAnchor>
  <xdr:oneCellAnchor>
    <xdr:from>
      <xdr:col>13</xdr:col>
      <xdr:colOff>28575</xdr:colOff>
      <xdr:row>0</xdr:row>
      <xdr:rowOff>85725</xdr:rowOff>
    </xdr:from>
    <xdr:ext cx="47625" cy="47625"/>
    <xdr:pic macro="[1]!DesignIconClicked">
      <xdr:nvPicPr>
        <xdr:cNvPr id="316" name="BExVR3UO9TFRPDZCIUWKPK7RCOYU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4950" y="85725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14</xdr:col>
      <xdr:colOff>28575</xdr:colOff>
      <xdr:row>0</xdr:row>
      <xdr:rowOff>9525</xdr:rowOff>
    </xdr:from>
    <xdr:ext cx="47625" cy="47625"/>
    <xdr:pic macro="[1]!DesignIconClicked">
      <xdr:nvPicPr>
        <xdr:cNvPr id="317" name="BExIPLP3D3UCN3Z5G11MPCAHB3M9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36950" y="9525"/>
          <a:ext cx="47625" cy="47625"/>
        </a:xfrm>
        <a:prstGeom prst="rect">
          <a:avLst/>
        </a:prstGeom>
        <a:ln>
          <a:noFill/>
        </a:ln>
      </xdr:spPr>
    </xdr:pic>
    <xdr:clientData fPrintsWithSheet="0"/>
  </xdr:oneCellAnchor>
  <xdr:oneCellAnchor>
    <xdr:from>
      <xdr:col>14</xdr:col>
      <xdr:colOff>28575</xdr:colOff>
      <xdr:row>0</xdr:row>
      <xdr:rowOff>85725</xdr:rowOff>
    </xdr:from>
    <xdr:ext cx="47625" cy="47625"/>
    <xdr:pic macro="[1]!DesignIconClicked">
      <xdr:nvPicPr>
        <xdr:cNvPr id="318" name="BExCWXXAVQHILJC85DV04LNMTNXP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36950" y="85725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</xdr:col>
      <xdr:colOff>28575</xdr:colOff>
      <xdr:row>0</xdr:row>
      <xdr:rowOff>9525</xdr:rowOff>
    </xdr:from>
    <xdr:ext cx="47625" cy="47625"/>
    <xdr:pic macro="[1]!DesignIconClicked">
      <xdr:nvPicPr>
        <xdr:cNvPr id="319" name="BEx3F8H5LOE66K26I5OFOMZTCLIH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98950" y="9525"/>
          <a:ext cx="47625" cy="47625"/>
        </a:xfrm>
        <a:prstGeom prst="rect">
          <a:avLst/>
        </a:prstGeom>
        <a:ln>
          <a:noFill/>
        </a:ln>
      </xdr:spPr>
    </xdr:pic>
    <xdr:clientData fPrintsWithSheet="0"/>
  </xdr:oneCellAnchor>
  <xdr:oneCellAnchor>
    <xdr:from>
      <xdr:col>15</xdr:col>
      <xdr:colOff>28575</xdr:colOff>
      <xdr:row>0</xdr:row>
      <xdr:rowOff>85725</xdr:rowOff>
    </xdr:from>
    <xdr:ext cx="47625" cy="47625"/>
    <xdr:pic macro="[1]!DesignIconClicked">
      <xdr:nvPicPr>
        <xdr:cNvPr id="320" name="BExIOIADEPZKDC734P8VYC3ZT8N5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98950" y="85725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16</xdr:col>
      <xdr:colOff>19050</xdr:colOff>
      <xdr:row>0</xdr:row>
      <xdr:rowOff>9525</xdr:rowOff>
    </xdr:from>
    <xdr:ext cx="47625" cy="47625"/>
    <xdr:pic macro="[1]!DesignIconClicked">
      <xdr:nvPicPr>
        <xdr:cNvPr id="321" name="BExXYA2YF3V3VDRWH4V12BUOVLXS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1425" y="9525"/>
          <a:ext cx="47625" cy="47625"/>
        </a:xfrm>
        <a:prstGeom prst="rect">
          <a:avLst/>
        </a:prstGeom>
        <a:ln>
          <a:noFill/>
        </a:ln>
      </xdr:spPr>
    </xdr:pic>
    <xdr:clientData fPrintsWithSheet="0"/>
  </xdr:oneCellAnchor>
  <xdr:oneCellAnchor>
    <xdr:from>
      <xdr:col>16</xdr:col>
      <xdr:colOff>19050</xdr:colOff>
      <xdr:row>0</xdr:row>
      <xdr:rowOff>85725</xdr:rowOff>
    </xdr:from>
    <xdr:ext cx="47625" cy="47625"/>
    <xdr:pic macro="[1]!DesignIconClicked">
      <xdr:nvPicPr>
        <xdr:cNvPr id="322" name="BExU8RBSNJ1WNZJ8OVWJH43GIZMT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1425" y="85725"/>
          <a:ext cx="47625" cy="476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7</xdr:col>
      <xdr:colOff>1285875</xdr:colOff>
      <xdr:row>108</xdr:row>
      <xdr:rowOff>123825</xdr:rowOff>
    </xdr:to>
    <xdr:pic macro="[1]!DesignIconClicked">
      <xdr:nvPicPr>
        <xdr:cNvPr id="3" name="BExQH7R0DVFTG06YKS9XWQNPUSFP" hidden="1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31150" cy="18259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66675</xdr:rowOff>
    </xdr:to>
    <xdr:pic macro="[1]!DesignIconClicked">
      <xdr:nvPicPr>
        <xdr:cNvPr id="4" name="BExO5R0XO937TR2L1FDZFRANAT47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142875</xdr:rowOff>
    </xdr:to>
    <xdr:pic macro="[1]!DesignIconClicked">
      <xdr:nvPicPr>
        <xdr:cNvPr id="7" name="BExY48TC31K4GP2BRK6T2DKHPJLL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1</xdr:col>
      <xdr:colOff>76200</xdr:colOff>
      <xdr:row>0</xdr:row>
      <xdr:rowOff>66675</xdr:rowOff>
    </xdr:to>
    <xdr:pic macro="[1]!DesignIconClicked">
      <xdr:nvPicPr>
        <xdr:cNvPr id="10" name="BExZRPNJIIUHRZVONGMO1WSHA04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9525"/>
          <a:ext cx="57150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1</xdr:col>
      <xdr:colOff>19050</xdr:colOff>
      <xdr:row>0</xdr:row>
      <xdr:rowOff>85725</xdr:rowOff>
    </xdr:from>
    <xdr:to>
      <xdr:col>1</xdr:col>
      <xdr:colOff>76200</xdr:colOff>
      <xdr:row>0</xdr:row>
      <xdr:rowOff>142875</xdr:rowOff>
    </xdr:to>
    <xdr:pic macro="[1]!DesignIconClicked">
      <xdr:nvPicPr>
        <xdr:cNvPr id="12" name="BExD6SRLQJSAFDEVFS55FOFGCR45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85725"/>
          <a:ext cx="57150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66675</xdr:rowOff>
    </xdr:to>
    <xdr:pic macro="[1]!DesignIconClicked">
      <xdr:nvPicPr>
        <xdr:cNvPr id="15" name="BEx3IR911N50PKA9G4MEGW368UW4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7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142875</xdr:rowOff>
    </xdr:to>
    <xdr:pic macro="[1]!DesignIconClicked">
      <xdr:nvPicPr>
        <xdr:cNvPr id="18" name="BExH3BV6WP00MR7JYA23YRY08H5B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7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9525</xdr:rowOff>
    </xdr:from>
    <xdr:to>
      <xdr:col>3</xdr:col>
      <xdr:colOff>66675</xdr:colOff>
      <xdr:row>0</xdr:row>
      <xdr:rowOff>66675</xdr:rowOff>
    </xdr:to>
    <xdr:pic macro="[1]!DesignIconClicked">
      <xdr:nvPicPr>
        <xdr:cNvPr id="20" name="BExZU85T6DVX6P8Y6K1F71FOAIHH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3</xdr:col>
      <xdr:colOff>19050</xdr:colOff>
      <xdr:row>0</xdr:row>
      <xdr:rowOff>85725</xdr:rowOff>
    </xdr:from>
    <xdr:to>
      <xdr:col>3</xdr:col>
      <xdr:colOff>66675</xdr:colOff>
      <xdr:row>0</xdr:row>
      <xdr:rowOff>142875</xdr:rowOff>
    </xdr:to>
    <xdr:pic macro="[1]!DesignIconClicked">
      <xdr:nvPicPr>
        <xdr:cNvPr id="23" name="BExQIHG6L14QV3S2UV1QAF2KF1CZ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66675</xdr:rowOff>
    </xdr:to>
    <xdr:pic macro="[1]!DesignIconClicked">
      <xdr:nvPicPr>
        <xdr:cNvPr id="26" name="BEx7E8FT8VRWOAKVZPEIZTD0O1C5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0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142875</xdr:rowOff>
    </xdr:to>
    <xdr:pic macro="[1]!DesignIconClicked">
      <xdr:nvPicPr>
        <xdr:cNvPr id="28" name="BExZWXPQOGDKW3BD8G2HXF2XCBZ7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0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76200</xdr:colOff>
      <xdr:row>0</xdr:row>
      <xdr:rowOff>66675</xdr:rowOff>
    </xdr:to>
    <xdr:pic macro="[1]!DesignIconClicked">
      <xdr:nvPicPr>
        <xdr:cNvPr id="31" name="BExVUIA0C50WI9LL06XIYICAN1FE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225" y="9525"/>
          <a:ext cx="57150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76200</xdr:colOff>
      <xdr:row>0</xdr:row>
      <xdr:rowOff>142875</xdr:rowOff>
    </xdr:to>
    <xdr:pic macro="[1]!DesignIconClicked">
      <xdr:nvPicPr>
        <xdr:cNvPr id="450" name="BExZUXC5FBCDAFGDB9Z7UWDH7P70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225" y="85725"/>
          <a:ext cx="57150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9525</xdr:rowOff>
    </xdr:from>
    <xdr:to>
      <xdr:col>6</xdr:col>
      <xdr:colOff>76200</xdr:colOff>
      <xdr:row>0</xdr:row>
      <xdr:rowOff>66675</xdr:rowOff>
    </xdr:to>
    <xdr:pic macro="[1]!DesignIconClicked">
      <xdr:nvPicPr>
        <xdr:cNvPr id="453" name="BEx3EVL73V52VI255IQJLXUZ7NZD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11800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6</xdr:col>
      <xdr:colOff>28575</xdr:colOff>
      <xdr:row>0</xdr:row>
      <xdr:rowOff>85725</xdr:rowOff>
    </xdr:from>
    <xdr:to>
      <xdr:col>6</xdr:col>
      <xdr:colOff>76200</xdr:colOff>
      <xdr:row>0</xdr:row>
      <xdr:rowOff>142875</xdr:rowOff>
    </xdr:to>
    <xdr:pic macro="[1]!DesignIconClicked">
      <xdr:nvPicPr>
        <xdr:cNvPr id="457" name="BExZUPP3U8BRJ23RYBK6C0LFH0OM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11800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9525</xdr:rowOff>
    </xdr:from>
    <xdr:to>
      <xdr:col>7</xdr:col>
      <xdr:colOff>76200</xdr:colOff>
      <xdr:row>0</xdr:row>
      <xdr:rowOff>66675</xdr:rowOff>
    </xdr:to>
    <xdr:pic macro="[1]!DesignIconClicked">
      <xdr:nvPicPr>
        <xdr:cNvPr id="461" name="BEx7875MY61DKA7WP7X8DY2HT0JJ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4325" y="9525"/>
          <a:ext cx="57150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7</xdr:col>
      <xdr:colOff>19050</xdr:colOff>
      <xdr:row>0</xdr:row>
      <xdr:rowOff>85725</xdr:rowOff>
    </xdr:from>
    <xdr:to>
      <xdr:col>7</xdr:col>
      <xdr:colOff>76200</xdr:colOff>
      <xdr:row>0</xdr:row>
      <xdr:rowOff>142875</xdr:rowOff>
    </xdr:to>
    <xdr:pic macro="[1]!DesignIconClicked">
      <xdr:nvPicPr>
        <xdr:cNvPr id="465" name="BExXRU9D7INDKLEWSE9PUVIRQRJ1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4325" y="85725"/>
          <a:ext cx="57150" cy="57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1085850</xdr:colOff>
      <xdr:row>89</xdr:row>
      <xdr:rowOff>152400</xdr:rowOff>
    </xdr:to>
    <xdr:pic macro="[1]!DesignIconClicked">
      <xdr:nvPicPr>
        <xdr:cNvPr id="2" name="BExMKGUYU4QUYCQPMYOMEGYFMVKI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49400" cy="14563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66675</xdr:rowOff>
    </xdr:to>
    <xdr:pic macro="[1]!DesignIconClicked">
      <xdr:nvPicPr>
        <xdr:cNvPr id="4" name="BEx1HBYRG37EBIUF0C3RR5QOTRL2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142875</xdr:rowOff>
    </xdr:to>
    <xdr:pic macro="[1]!DesignIconClicked">
      <xdr:nvPicPr>
        <xdr:cNvPr id="7" name="BEx98QIW2LUKAFRUBIY0XMD8TIWB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1</xdr:col>
      <xdr:colOff>76200</xdr:colOff>
      <xdr:row>0</xdr:row>
      <xdr:rowOff>66675</xdr:rowOff>
    </xdr:to>
    <xdr:pic macro="[1]!DesignIconClicked">
      <xdr:nvPicPr>
        <xdr:cNvPr id="10" name="BExGVPN5TBII54TQ478LCRX3POR4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9525"/>
          <a:ext cx="57150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1</xdr:col>
      <xdr:colOff>19050</xdr:colOff>
      <xdr:row>0</xdr:row>
      <xdr:rowOff>85725</xdr:rowOff>
    </xdr:from>
    <xdr:to>
      <xdr:col>1</xdr:col>
      <xdr:colOff>76200</xdr:colOff>
      <xdr:row>0</xdr:row>
      <xdr:rowOff>142875</xdr:rowOff>
    </xdr:to>
    <xdr:pic macro="[1]!DesignIconClicked">
      <xdr:nvPicPr>
        <xdr:cNvPr id="12" name="BExZK1MQT4STGW8QM9PSQMARXCEB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85725"/>
          <a:ext cx="57150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9525</xdr:rowOff>
    </xdr:from>
    <xdr:to>
      <xdr:col>2</xdr:col>
      <xdr:colOff>66675</xdr:colOff>
      <xdr:row>0</xdr:row>
      <xdr:rowOff>66675</xdr:rowOff>
    </xdr:to>
    <xdr:pic macro="[1]!DesignIconClicked">
      <xdr:nvPicPr>
        <xdr:cNvPr id="15" name="BExD2QYO8XOD3GKJN2FYBAN37183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2</xdr:col>
      <xdr:colOff>19050</xdr:colOff>
      <xdr:row>0</xdr:row>
      <xdr:rowOff>85725</xdr:rowOff>
    </xdr:from>
    <xdr:to>
      <xdr:col>2</xdr:col>
      <xdr:colOff>66675</xdr:colOff>
      <xdr:row>0</xdr:row>
      <xdr:rowOff>142875</xdr:rowOff>
    </xdr:to>
    <xdr:pic macro="[1]!DesignIconClicked">
      <xdr:nvPicPr>
        <xdr:cNvPr id="18" name="BExMSJ9MDRRTNIIBE12GQERSNHLZ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66675</xdr:rowOff>
    </xdr:to>
    <xdr:pic macro="[1]!DesignIconClicked">
      <xdr:nvPicPr>
        <xdr:cNvPr id="20" name="BExSEE1A6TSXHF44C0CPKW3W45H3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142875</xdr:rowOff>
    </xdr:to>
    <xdr:pic macro="[1]!DesignIconClicked">
      <xdr:nvPicPr>
        <xdr:cNvPr id="23" name="BEx5MMSN7O8UFM1K5Z7TI8YJH8H1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66675</xdr:rowOff>
    </xdr:to>
    <xdr:pic macro="[1]!DesignIconClicked">
      <xdr:nvPicPr>
        <xdr:cNvPr id="26" name="BExZWE8G93JKVDHYZ96QKPH74F3A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142875</xdr:rowOff>
    </xdr:to>
    <xdr:pic macro="[1]!DesignIconClicked">
      <xdr:nvPicPr>
        <xdr:cNvPr id="28" name="BExIKMS04O1GXB0I4K6DSI9T2MT3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9525</xdr:rowOff>
    </xdr:from>
    <xdr:to>
      <xdr:col>5</xdr:col>
      <xdr:colOff>76200</xdr:colOff>
      <xdr:row>0</xdr:row>
      <xdr:rowOff>66675</xdr:rowOff>
    </xdr:to>
    <xdr:pic macro="[1]!DesignIconClicked">
      <xdr:nvPicPr>
        <xdr:cNvPr id="31" name="BEx5HR0Y23NCOQB2ON5TMZYLMXI9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3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5</xdr:col>
      <xdr:colOff>28575</xdr:colOff>
      <xdr:row>0</xdr:row>
      <xdr:rowOff>85725</xdr:rowOff>
    </xdr:from>
    <xdr:to>
      <xdr:col>5</xdr:col>
      <xdr:colOff>76200</xdr:colOff>
      <xdr:row>0</xdr:row>
      <xdr:rowOff>142875</xdr:rowOff>
    </xdr:to>
    <xdr:pic macro="[1]!DesignIconClicked">
      <xdr:nvPicPr>
        <xdr:cNvPr id="450" name="BExD6M0WVJ7DTE1E5LTO81AFS8AW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3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76200</xdr:colOff>
      <xdr:row>0</xdr:row>
      <xdr:rowOff>66675</xdr:rowOff>
    </xdr:to>
    <xdr:pic macro="[1]!DesignIconClicked">
      <xdr:nvPicPr>
        <xdr:cNvPr id="453" name="BEx1MGL0DORHTZF290NKK7YS4GIF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7225" y="9525"/>
          <a:ext cx="57150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76200</xdr:colOff>
      <xdr:row>0</xdr:row>
      <xdr:rowOff>142875</xdr:rowOff>
    </xdr:to>
    <xdr:pic macro="[1]!DesignIconClicked">
      <xdr:nvPicPr>
        <xdr:cNvPr id="457" name="BEx7MQ4SHRQVNESVP0QHCQA5CEAK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7225" y="85725"/>
          <a:ext cx="57150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9525</xdr:rowOff>
    </xdr:from>
    <xdr:to>
      <xdr:col>7</xdr:col>
      <xdr:colOff>66675</xdr:colOff>
      <xdr:row>0</xdr:row>
      <xdr:rowOff>66675</xdr:rowOff>
    </xdr:to>
    <xdr:pic macro="[1]!DesignIconClicked">
      <xdr:nvPicPr>
        <xdr:cNvPr id="461" name="BExZJW8J4T8Z50EEJ6K8IZRWW5J6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2600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7</xdr:col>
      <xdr:colOff>19050</xdr:colOff>
      <xdr:row>0</xdr:row>
      <xdr:rowOff>85725</xdr:rowOff>
    </xdr:from>
    <xdr:to>
      <xdr:col>7</xdr:col>
      <xdr:colOff>66675</xdr:colOff>
      <xdr:row>0</xdr:row>
      <xdr:rowOff>142875</xdr:rowOff>
    </xdr:to>
    <xdr:pic macro="[1]!DesignIconClicked">
      <xdr:nvPicPr>
        <xdr:cNvPr id="465" name="BExS9U3P4D2ET8Y6ON629EQV5894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2600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1123950</xdr:colOff>
      <xdr:row>3</xdr:row>
      <xdr:rowOff>152400</xdr:rowOff>
    </xdr:to>
    <xdr:pic macro="[1]!DesignIconClicked">
      <xdr:nvPicPr>
        <xdr:cNvPr id="2" name="BExZVPNPGOKFNQHQF98V5WO0ZNCR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2035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66675</xdr:rowOff>
    </xdr:to>
    <xdr:pic macro="[1]!DesignIconClicked">
      <xdr:nvPicPr>
        <xdr:cNvPr id="4" name="BEx3U0LGDAEI2G3A9ZZE7Y6SKM0G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142875</xdr:rowOff>
    </xdr:to>
    <xdr:pic macro="[1]!DesignIconClicked">
      <xdr:nvPicPr>
        <xdr:cNvPr id="7" name="BExVWXSK1YMDQW4QB262DJHXJJU3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66675</xdr:rowOff>
    </xdr:to>
    <xdr:pic macro="[1]!DesignIconClicked">
      <xdr:nvPicPr>
        <xdr:cNvPr id="10" name="BExOHNANOZKQLH0T6RK63GHDWKGY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142875</xdr:rowOff>
    </xdr:to>
    <xdr:pic macro="[1]!DesignIconClicked">
      <xdr:nvPicPr>
        <xdr:cNvPr id="12" name="BExEXQKVNJLC06V959KBT0WKRMTY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66675</xdr:rowOff>
    </xdr:to>
    <xdr:pic macro="[1]!DesignIconClicked">
      <xdr:nvPicPr>
        <xdr:cNvPr id="15" name="BExMG1PSBJKRJVHAE1F1P6Z8DXQQ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142875</xdr:rowOff>
    </xdr:to>
    <xdr:pic macro="[1]!DesignIconClicked">
      <xdr:nvPicPr>
        <xdr:cNvPr id="18" name="BExZS7C3WEOIPYFGND7P445CUWKI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66675</xdr:rowOff>
    </xdr:to>
    <xdr:pic macro="[1]!DesignIconClicked">
      <xdr:nvPicPr>
        <xdr:cNvPr id="20" name="BExXXO7A3KA2RXBFAPQBDVX9CNRE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142875</xdr:rowOff>
    </xdr:to>
    <xdr:pic macro="[1]!DesignIconClicked">
      <xdr:nvPicPr>
        <xdr:cNvPr id="23" name="BExQ9G4N3Z2K8OXTINDB6SRFL3KH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66675</xdr:rowOff>
    </xdr:to>
    <xdr:pic macro="[1]!DesignIconClicked">
      <xdr:nvPicPr>
        <xdr:cNvPr id="26" name="BExU08QGTHB8JPJF9KF9BEH915PQ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142875</xdr:rowOff>
    </xdr:to>
    <xdr:pic macro="[1]!DesignIconClicked">
      <xdr:nvPicPr>
        <xdr:cNvPr id="28" name="BExB7BWQGEKDP5UEMUJCNDGW4AVJ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9525</xdr:rowOff>
    </xdr:from>
    <xdr:to>
      <xdr:col>5</xdr:col>
      <xdr:colOff>76200</xdr:colOff>
      <xdr:row>0</xdr:row>
      <xdr:rowOff>66675</xdr:rowOff>
    </xdr:to>
    <xdr:pic macro="[1]!DesignIconClicked">
      <xdr:nvPicPr>
        <xdr:cNvPr id="31" name="BExS47SZB8KEBMIYMJV54SVCRVLL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5</xdr:col>
      <xdr:colOff>28575</xdr:colOff>
      <xdr:row>0</xdr:row>
      <xdr:rowOff>85725</xdr:rowOff>
    </xdr:from>
    <xdr:to>
      <xdr:col>5</xdr:col>
      <xdr:colOff>76200</xdr:colOff>
      <xdr:row>0</xdr:row>
      <xdr:rowOff>142875</xdr:rowOff>
    </xdr:to>
    <xdr:pic macro="[1]!DesignIconClicked">
      <xdr:nvPicPr>
        <xdr:cNvPr id="35" name="BExRYR1UPGDNCDFHP1A51TWIPG8Y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9525</xdr:rowOff>
    </xdr:from>
    <xdr:to>
      <xdr:col>6</xdr:col>
      <xdr:colOff>76200</xdr:colOff>
      <xdr:row>0</xdr:row>
      <xdr:rowOff>66675</xdr:rowOff>
    </xdr:to>
    <xdr:pic macro="[1]!DesignIconClicked">
      <xdr:nvPicPr>
        <xdr:cNvPr id="39" name="BExXKXIB52ABD1GGIHE8U7GAX1MD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6</xdr:col>
      <xdr:colOff>28575</xdr:colOff>
      <xdr:row>0</xdr:row>
      <xdr:rowOff>85725</xdr:rowOff>
    </xdr:from>
    <xdr:to>
      <xdr:col>6</xdr:col>
      <xdr:colOff>76200</xdr:colOff>
      <xdr:row>0</xdr:row>
      <xdr:rowOff>142875</xdr:rowOff>
    </xdr:to>
    <xdr:pic macro="[1]!DesignIconClicked">
      <xdr:nvPicPr>
        <xdr:cNvPr id="43" name="BExTU8CNDBBPKWWMTORCMEG9NHDB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GridLines="0" tabSelected="1" zoomScale="80" zoomScaleNormal="80" workbookViewId="0" topLeftCell="A2">
      <selection activeCell="A2" sqref="A2"/>
    </sheetView>
  </sheetViews>
  <sheetFormatPr defaultColWidth="11.421875" defaultRowHeight="12.75"/>
  <cols>
    <col min="1" max="1" width="67.00390625" style="0" customWidth="1"/>
    <col min="2" max="2" width="20.140625" style="0" customWidth="1"/>
    <col min="3" max="3" width="19.8515625" style="0" customWidth="1"/>
    <col min="4" max="4" width="20.28125" style="0" customWidth="1"/>
    <col min="5" max="5" width="20.00390625" style="0" customWidth="1"/>
    <col min="6" max="6" width="20.140625" style="0" customWidth="1"/>
    <col min="7" max="7" width="16.7109375" style="0" customWidth="1"/>
    <col min="8" max="8" width="17.00390625" style="0" bestFit="1" customWidth="1"/>
    <col min="9" max="9" width="11.8515625" style="0" bestFit="1" customWidth="1"/>
  </cols>
  <sheetData>
    <row r="1" spans="1:8" s="20" customFormat="1" ht="12.75" hidden="1">
      <c r="A1" s="19" t="s">
        <v>32</v>
      </c>
      <c r="C1" s="19" t="s">
        <v>77</v>
      </c>
      <c r="D1" s="19" t="s">
        <v>164</v>
      </c>
      <c r="E1" s="20" t="s">
        <v>165</v>
      </c>
      <c r="F1" s="20" t="s">
        <v>166</v>
      </c>
      <c r="G1" s="20" t="s">
        <v>73</v>
      </c>
      <c r="H1" s="20" t="s">
        <v>73</v>
      </c>
    </row>
    <row r="2" spans="1:4" s="18" customFormat="1" ht="13.5" thickBot="1">
      <c r="A2" s="17"/>
      <c r="C2" s="17"/>
      <c r="D2" s="17"/>
    </row>
    <row r="3" spans="1:7" ht="15.75">
      <c r="A3" s="44" t="s">
        <v>75</v>
      </c>
      <c r="B3" s="45"/>
      <c r="C3" s="45"/>
      <c r="D3" s="45"/>
      <c r="E3" s="45"/>
      <c r="F3" s="45"/>
      <c r="G3" s="46"/>
    </row>
    <row r="4" spans="1:7" ht="12.75">
      <c r="A4" s="47" t="s">
        <v>7</v>
      </c>
      <c r="B4" s="48"/>
      <c r="C4" s="48"/>
      <c r="D4" s="48"/>
      <c r="E4" s="48"/>
      <c r="F4" s="48"/>
      <c r="G4" s="49"/>
    </row>
    <row r="5" spans="1:7" ht="12.75">
      <c r="A5" s="47" t="s">
        <v>11</v>
      </c>
      <c r="B5" s="48"/>
      <c r="C5" s="48"/>
      <c r="D5" s="48"/>
      <c r="E5" s="48"/>
      <c r="F5" s="48"/>
      <c r="G5" s="49"/>
    </row>
    <row r="6" spans="1:7" ht="12.75">
      <c r="A6" s="53" t="s">
        <v>167</v>
      </c>
      <c r="B6" s="54"/>
      <c r="C6" s="54"/>
      <c r="D6" s="54"/>
      <c r="E6" s="54"/>
      <c r="F6" s="54"/>
      <c r="G6" s="55"/>
    </row>
    <row r="7" spans="1:7" ht="12.75">
      <c r="A7" s="35"/>
      <c r="B7" s="36"/>
      <c r="C7" s="36"/>
      <c r="D7" s="36"/>
      <c r="E7" s="36"/>
      <c r="F7" s="36"/>
      <c r="G7" s="37"/>
    </row>
    <row r="8" spans="1:7" ht="13.5" thickBot="1">
      <c r="A8" s="50" t="s">
        <v>0</v>
      </c>
      <c r="B8" s="51"/>
      <c r="C8" s="51"/>
      <c r="D8" s="51"/>
      <c r="E8" s="51"/>
      <c r="F8" s="51"/>
      <c r="G8" s="52"/>
    </row>
    <row r="9" spans="1:9" ht="13.5" thickBot="1">
      <c r="A9" s="39" t="s">
        <v>1</v>
      </c>
      <c r="B9" s="41" t="s">
        <v>8</v>
      </c>
      <c r="C9" s="42"/>
      <c r="D9" s="42"/>
      <c r="E9" s="42"/>
      <c r="F9" s="43"/>
      <c r="G9" s="39" t="s">
        <v>9</v>
      </c>
      <c r="H9" s="21"/>
      <c r="I9" s="21"/>
    </row>
    <row r="10" spans="1:9" ht="24.75" thickBot="1">
      <c r="A10" s="40"/>
      <c r="B10" s="15" t="s">
        <v>2</v>
      </c>
      <c r="C10" s="16" t="s">
        <v>5</v>
      </c>
      <c r="D10" s="16" t="s">
        <v>6</v>
      </c>
      <c r="E10" s="16" t="s">
        <v>3</v>
      </c>
      <c r="F10" s="16" t="s">
        <v>4</v>
      </c>
      <c r="G10" s="40"/>
      <c r="H10" s="21"/>
      <c r="I10" s="21"/>
    </row>
    <row r="11" spans="1:9" ht="12.75">
      <c r="A11" s="32"/>
      <c r="B11" s="8"/>
      <c r="C11" s="8"/>
      <c r="D11" s="8"/>
      <c r="E11" s="8"/>
      <c r="F11" s="8"/>
      <c r="G11" s="8"/>
      <c r="H11" s="21"/>
      <c r="I11" s="21"/>
    </row>
    <row r="12" spans="1:9" ht="12.75">
      <c r="A12" s="1" t="s">
        <v>12</v>
      </c>
      <c r="B12" s="10">
        <v>31347682513</v>
      </c>
      <c r="C12" s="10">
        <v>-2638545094.409999</v>
      </c>
      <c r="D12" s="10">
        <v>21073720306.59</v>
      </c>
      <c r="E12" s="10">
        <v>21078672915.01001</v>
      </c>
      <c r="F12" s="10">
        <v>19624264957.459995</v>
      </c>
      <c r="G12" s="10">
        <v>-4952608.42000004</v>
      </c>
      <c r="H12" s="25"/>
      <c r="I12" s="21"/>
    </row>
    <row r="13" spans="1:9" ht="12.75">
      <c r="A13" s="33" t="s">
        <v>78</v>
      </c>
      <c r="B13" s="27">
        <v>923814303</v>
      </c>
      <c r="C13" s="27">
        <v>0</v>
      </c>
      <c r="D13" s="27">
        <v>662114659</v>
      </c>
      <c r="E13" s="27">
        <v>662114659</v>
      </c>
      <c r="F13" s="27">
        <v>662114659</v>
      </c>
      <c r="G13" s="27">
        <v>0</v>
      </c>
      <c r="H13" s="21"/>
      <c r="I13" s="21"/>
    </row>
    <row r="14" spans="1:9" ht="12.75">
      <c r="A14" s="33" t="s">
        <v>79</v>
      </c>
      <c r="B14" s="27">
        <v>1332291150</v>
      </c>
      <c r="C14" s="27">
        <v>0</v>
      </c>
      <c r="D14" s="27">
        <v>1021349696</v>
      </c>
      <c r="E14" s="27">
        <v>1021349696</v>
      </c>
      <c r="F14" s="27">
        <v>1010828969.5</v>
      </c>
      <c r="G14" s="27">
        <v>0</v>
      </c>
      <c r="H14" s="21"/>
      <c r="I14" s="21"/>
    </row>
    <row r="15" spans="1:9" ht="12.75">
      <c r="A15" s="33" t="s">
        <v>80</v>
      </c>
      <c r="B15" s="27">
        <v>93548924</v>
      </c>
      <c r="C15" s="27">
        <v>-20805714.3</v>
      </c>
      <c r="D15" s="27">
        <v>54931888.7</v>
      </c>
      <c r="E15" s="27">
        <v>54871075.21</v>
      </c>
      <c r="F15" s="27">
        <v>48149542.64</v>
      </c>
      <c r="G15" s="27">
        <v>60813.490000002086</v>
      </c>
      <c r="H15" s="21"/>
      <c r="I15" s="21"/>
    </row>
    <row r="16" spans="1:9" ht="12.75">
      <c r="A16" s="33" t="s">
        <v>81</v>
      </c>
      <c r="B16" s="27">
        <v>69264294</v>
      </c>
      <c r="C16" s="27">
        <v>-10065607.23</v>
      </c>
      <c r="D16" s="27">
        <v>42125556.77</v>
      </c>
      <c r="E16" s="27">
        <v>42093980.86</v>
      </c>
      <c r="F16" s="27">
        <v>36250385.98</v>
      </c>
      <c r="G16" s="27">
        <v>31575.910000003874</v>
      </c>
      <c r="H16" s="21"/>
      <c r="I16" s="21"/>
    </row>
    <row r="17" spans="1:9" ht="12.75">
      <c r="A17" s="33" t="s">
        <v>82</v>
      </c>
      <c r="B17" s="27">
        <v>62297550</v>
      </c>
      <c r="C17" s="27">
        <v>-13875735.16</v>
      </c>
      <c r="D17" s="27">
        <v>30959957.84</v>
      </c>
      <c r="E17" s="27">
        <v>30939873.19</v>
      </c>
      <c r="F17" s="27">
        <v>26600231.73</v>
      </c>
      <c r="G17" s="27">
        <v>20084.64999999851</v>
      </c>
      <c r="H17" s="21"/>
      <c r="I17" s="21"/>
    </row>
    <row r="18" spans="1:9" ht="12.75">
      <c r="A18" s="33" t="s">
        <v>83</v>
      </c>
      <c r="B18" s="27">
        <v>661444141</v>
      </c>
      <c r="C18" s="27">
        <v>-215284226.75</v>
      </c>
      <c r="D18" s="27">
        <v>299029631.25</v>
      </c>
      <c r="E18" s="27">
        <v>298933337.92</v>
      </c>
      <c r="F18" s="27">
        <v>245751705.21</v>
      </c>
      <c r="G18" s="27">
        <v>96293.32999998331</v>
      </c>
      <c r="H18" s="21"/>
      <c r="I18" s="21"/>
    </row>
    <row r="19" spans="1:9" ht="12.75">
      <c r="A19" s="33" t="s">
        <v>84</v>
      </c>
      <c r="B19" s="27">
        <v>1219174649</v>
      </c>
      <c r="C19" s="27">
        <v>-196471098.38</v>
      </c>
      <c r="D19" s="27">
        <v>731399251.62</v>
      </c>
      <c r="E19" s="27">
        <v>737386264.42</v>
      </c>
      <c r="F19" s="27">
        <v>606571085.19</v>
      </c>
      <c r="G19" s="27">
        <v>-5987012.799999952</v>
      </c>
      <c r="H19" s="21"/>
      <c r="I19" s="21"/>
    </row>
    <row r="20" spans="1:9" ht="12.75">
      <c r="A20" s="33" t="s">
        <v>85</v>
      </c>
      <c r="B20" s="27">
        <v>326102104</v>
      </c>
      <c r="C20" s="27">
        <v>-89441954.84</v>
      </c>
      <c r="D20" s="27">
        <v>137926196.16</v>
      </c>
      <c r="E20" s="27">
        <v>137890463.99</v>
      </c>
      <c r="F20" s="27">
        <v>112153789.12</v>
      </c>
      <c r="G20" s="27">
        <v>35732.16999998689</v>
      </c>
      <c r="H20" s="21"/>
      <c r="I20" s="21"/>
    </row>
    <row r="21" spans="1:9" ht="12.75">
      <c r="A21" s="33" t="s">
        <v>86</v>
      </c>
      <c r="B21" s="27">
        <v>1200884293</v>
      </c>
      <c r="C21" s="27">
        <v>-435814677.02</v>
      </c>
      <c r="D21" s="27">
        <v>523367919.98</v>
      </c>
      <c r="E21" s="27">
        <v>523332016.72</v>
      </c>
      <c r="F21" s="27">
        <v>412544623.24</v>
      </c>
      <c r="G21" s="27">
        <v>35903.25999999046</v>
      </c>
      <c r="H21" s="21"/>
      <c r="I21" s="21"/>
    </row>
    <row r="22" spans="1:9" ht="12.75">
      <c r="A22" s="33" t="s">
        <v>87</v>
      </c>
      <c r="B22" s="27">
        <v>261569159</v>
      </c>
      <c r="C22" s="27">
        <v>-91162606.95</v>
      </c>
      <c r="D22" s="27">
        <v>124603083.05</v>
      </c>
      <c r="E22" s="27">
        <v>124565394.7</v>
      </c>
      <c r="F22" s="27">
        <v>92943615.51</v>
      </c>
      <c r="G22" s="27">
        <v>37688.34999999404</v>
      </c>
      <c r="H22" s="21"/>
      <c r="I22" s="21"/>
    </row>
    <row r="23" spans="1:9" ht="12.75">
      <c r="A23" s="33" t="s">
        <v>88</v>
      </c>
      <c r="B23" s="27">
        <v>151971023</v>
      </c>
      <c r="C23" s="27">
        <v>-60040050.41</v>
      </c>
      <c r="D23" s="27">
        <v>54450681.59</v>
      </c>
      <c r="E23" s="27">
        <v>54420823.13</v>
      </c>
      <c r="F23" s="27">
        <v>41278771.07</v>
      </c>
      <c r="G23" s="27">
        <v>29858.460000000894</v>
      </c>
      <c r="H23" s="21"/>
      <c r="I23" s="21"/>
    </row>
    <row r="24" spans="1:9" ht="12.75">
      <c r="A24" s="33" t="s">
        <v>89</v>
      </c>
      <c r="B24" s="27">
        <v>4186405108</v>
      </c>
      <c r="C24" s="27">
        <v>272016778.95</v>
      </c>
      <c r="D24" s="27">
        <v>3965326156.95</v>
      </c>
      <c r="E24" s="27">
        <v>3965326156.95</v>
      </c>
      <c r="F24" s="27">
        <v>3860263356.28</v>
      </c>
      <c r="G24" s="27">
        <v>0</v>
      </c>
      <c r="H24" s="21"/>
      <c r="I24" s="21"/>
    </row>
    <row r="25" spans="1:9" ht="12.75">
      <c r="A25" s="33" t="s">
        <v>90</v>
      </c>
      <c r="B25" s="27">
        <v>1174132104</v>
      </c>
      <c r="C25" s="27">
        <v>-584695031.13</v>
      </c>
      <c r="D25" s="27">
        <v>254563585.87</v>
      </c>
      <c r="E25" s="27">
        <v>254563585.87</v>
      </c>
      <c r="F25" s="27">
        <v>234783148.74</v>
      </c>
      <c r="G25" s="27">
        <v>0</v>
      </c>
      <c r="H25" s="21"/>
      <c r="I25" s="21"/>
    </row>
    <row r="26" spans="1:9" ht="12.75">
      <c r="A26" s="33" t="s">
        <v>91</v>
      </c>
      <c r="B26" s="27">
        <v>38619970</v>
      </c>
      <c r="C26" s="27">
        <v>-18150623.66</v>
      </c>
      <c r="D26" s="27">
        <v>16112538.34</v>
      </c>
      <c r="E26" s="27">
        <v>16101223.51</v>
      </c>
      <c r="F26" s="27">
        <v>10162552.28</v>
      </c>
      <c r="G26" s="27">
        <v>11314.830000000075</v>
      </c>
      <c r="H26" s="21"/>
      <c r="I26" s="21"/>
    </row>
    <row r="27" spans="1:9" ht="12.75">
      <c r="A27" s="33" t="s">
        <v>92</v>
      </c>
      <c r="B27" s="27">
        <v>3103026636</v>
      </c>
      <c r="C27" s="27">
        <v>-459512026.45</v>
      </c>
      <c r="D27" s="27">
        <v>1753066347.55</v>
      </c>
      <c r="E27" s="27">
        <v>1753010411.79</v>
      </c>
      <c r="F27" s="27">
        <v>1426965890.83</v>
      </c>
      <c r="G27" s="27">
        <v>55935.75999999046</v>
      </c>
      <c r="H27" s="21"/>
      <c r="I27" s="21"/>
    </row>
    <row r="28" spans="1:9" ht="12.75">
      <c r="A28" s="33" t="s">
        <v>93</v>
      </c>
      <c r="B28" s="27">
        <v>299267500</v>
      </c>
      <c r="C28" s="27">
        <v>115000001</v>
      </c>
      <c r="D28" s="27">
        <v>281950619</v>
      </c>
      <c r="E28" s="27">
        <v>281950619</v>
      </c>
      <c r="F28" s="27">
        <v>281950619</v>
      </c>
      <c r="G28" s="27">
        <v>0</v>
      </c>
      <c r="H28" s="21"/>
      <c r="I28" s="21"/>
    </row>
    <row r="29" spans="1:9" ht="12.75">
      <c r="A29" s="33" t="s">
        <v>94</v>
      </c>
      <c r="B29" s="27">
        <v>107422512</v>
      </c>
      <c r="C29" s="27">
        <v>-8106911.8</v>
      </c>
      <c r="D29" s="27">
        <v>70341528.2</v>
      </c>
      <c r="E29" s="27">
        <v>70313236.79</v>
      </c>
      <c r="F29" s="27">
        <v>57533182.76</v>
      </c>
      <c r="G29" s="27">
        <v>28291.409999996424</v>
      </c>
      <c r="H29" s="21"/>
      <c r="I29" s="21"/>
    </row>
    <row r="30" spans="1:9" ht="12.75">
      <c r="A30" s="33" t="s">
        <v>95</v>
      </c>
      <c r="B30" s="27">
        <v>101125171</v>
      </c>
      <c r="C30" s="27">
        <v>-3412245.14</v>
      </c>
      <c r="D30" s="27">
        <v>66955906.86</v>
      </c>
      <c r="E30" s="27">
        <v>66887485.76</v>
      </c>
      <c r="F30" s="27">
        <v>57627585.2</v>
      </c>
      <c r="G30" s="27">
        <v>68421.10000000149</v>
      </c>
      <c r="H30" s="21"/>
      <c r="I30" s="21"/>
    </row>
    <row r="31" spans="1:9" ht="12.75">
      <c r="A31" s="33" t="s">
        <v>96</v>
      </c>
      <c r="B31" s="27">
        <v>245325769</v>
      </c>
      <c r="C31" s="27">
        <v>-122690781.9</v>
      </c>
      <c r="D31" s="27">
        <v>61386564.1</v>
      </c>
      <c r="E31" s="27">
        <v>61354773.85</v>
      </c>
      <c r="F31" s="27">
        <v>50112883.86</v>
      </c>
      <c r="G31" s="27">
        <v>31790.25</v>
      </c>
      <c r="H31" s="21"/>
      <c r="I31" s="21"/>
    </row>
    <row r="32" spans="1:9" ht="12.75">
      <c r="A32" s="33" t="s">
        <v>97</v>
      </c>
      <c r="B32" s="27">
        <v>200000000</v>
      </c>
      <c r="C32" s="27">
        <v>-41389587.76</v>
      </c>
      <c r="D32" s="27">
        <v>100782010.24</v>
      </c>
      <c r="E32" s="27">
        <v>100747988.29</v>
      </c>
      <c r="F32" s="27">
        <v>79392383.16</v>
      </c>
      <c r="G32" s="27">
        <v>34021.94999998808</v>
      </c>
      <c r="H32" s="21"/>
      <c r="I32" s="21"/>
    </row>
    <row r="33" spans="1:9" ht="12.75">
      <c r="A33" s="33" t="s">
        <v>98</v>
      </c>
      <c r="B33" s="27">
        <v>948064076</v>
      </c>
      <c r="C33" s="27">
        <v>-481598966.32</v>
      </c>
      <c r="D33" s="27">
        <v>229449084.68</v>
      </c>
      <c r="E33" s="27">
        <v>229449084.68</v>
      </c>
      <c r="F33" s="27">
        <v>227872572.78</v>
      </c>
      <c r="G33" s="27">
        <v>0</v>
      </c>
      <c r="H33" s="21"/>
      <c r="I33" s="21"/>
    </row>
    <row r="34" spans="1:9" ht="12.75">
      <c r="A34" s="33" t="s">
        <v>99</v>
      </c>
      <c r="B34" s="27">
        <v>6578486245</v>
      </c>
      <c r="C34" s="27">
        <v>237930452</v>
      </c>
      <c r="D34" s="27">
        <v>5170189913</v>
      </c>
      <c r="E34" s="27">
        <v>5170189913</v>
      </c>
      <c r="F34" s="27">
        <v>5170189913</v>
      </c>
      <c r="G34" s="27">
        <v>0</v>
      </c>
      <c r="H34" s="21"/>
      <c r="I34" s="21"/>
    </row>
    <row r="35" spans="1:9" ht="12.75">
      <c r="A35" s="33" t="s">
        <v>100</v>
      </c>
      <c r="B35" s="27">
        <v>227735467</v>
      </c>
      <c r="C35" s="27">
        <v>-66805240</v>
      </c>
      <c r="D35" s="27">
        <v>0</v>
      </c>
      <c r="E35" s="27">
        <v>0</v>
      </c>
      <c r="F35" s="27">
        <v>0</v>
      </c>
      <c r="G35" s="27">
        <v>0</v>
      </c>
      <c r="H35" s="21"/>
      <c r="I35" s="21"/>
    </row>
    <row r="36" spans="1:9" ht="12.75">
      <c r="A36" s="33" t="s">
        <v>101</v>
      </c>
      <c r="B36" s="27">
        <v>1184377892</v>
      </c>
      <c r="C36" s="27">
        <v>-463074686.96</v>
      </c>
      <c r="D36" s="27">
        <v>480995548.04</v>
      </c>
      <c r="E36" s="27">
        <v>480995548.04</v>
      </c>
      <c r="F36" s="27">
        <v>478404736.29</v>
      </c>
      <c r="G36" s="27">
        <v>0</v>
      </c>
      <c r="H36" s="21"/>
      <c r="I36" s="21"/>
    </row>
    <row r="37" spans="1:9" ht="12.75">
      <c r="A37" s="33" t="s">
        <v>102</v>
      </c>
      <c r="B37" s="27">
        <v>124457860</v>
      </c>
      <c r="C37" s="27">
        <v>-8977946</v>
      </c>
      <c r="D37" s="27">
        <v>0</v>
      </c>
      <c r="E37" s="27">
        <v>0</v>
      </c>
      <c r="F37" s="27">
        <v>0</v>
      </c>
      <c r="G37" s="27">
        <v>0</v>
      </c>
      <c r="H37" s="21"/>
      <c r="I37" s="21"/>
    </row>
    <row r="38" spans="1:9" ht="12.75">
      <c r="A38" s="33" t="s">
        <v>103</v>
      </c>
      <c r="B38" s="27">
        <v>39288412</v>
      </c>
      <c r="C38" s="27">
        <v>-44920.97</v>
      </c>
      <c r="D38" s="27">
        <v>28317071.03</v>
      </c>
      <c r="E38" s="27">
        <v>28306710.12</v>
      </c>
      <c r="F38" s="27">
        <v>22989565.21</v>
      </c>
      <c r="G38" s="27">
        <v>10360.910000000149</v>
      </c>
      <c r="H38" s="21"/>
      <c r="I38" s="21"/>
    </row>
    <row r="39" spans="1:9" ht="12.75">
      <c r="A39" s="33" t="s">
        <v>104</v>
      </c>
      <c r="B39" s="27">
        <v>41876158</v>
      </c>
      <c r="C39" s="27">
        <v>-5699144.89</v>
      </c>
      <c r="D39" s="27">
        <v>25067890.11</v>
      </c>
      <c r="E39" s="27">
        <v>25047945.44</v>
      </c>
      <c r="F39" s="27">
        <v>23787933.36</v>
      </c>
      <c r="G39" s="27">
        <v>19944.669999998063</v>
      </c>
      <c r="H39" s="21"/>
      <c r="I39" s="21"/>
    </row>
    <row r="40" spans="1:9" ht="12.75">
      <c r="A40" s="33" t="s">
        <v>105</v>
      </c>
      <c r="B40" s="27">
        <v>79162435</v>
      </c>
      <c r="C40" s="27">
        <v>-23043541.05</v>
      </c>
      <c r="D40" s="27">
        <v>35004351.95</v>
      </c>
      <c r="E40" s="27">
        <v>34998951.75</v>
      </c>
      <c r="F40" s="27">
        <v>29956898.58</v>
      </c>
      <c r="G40" s="27">
        <v>5400.20000000298</v>
      </c>
      <c r="H40" s="21"/>
      <c r="I40" s="21"/>
    </row>
    <row r="41" spans="1:9" ht="12.75">
      <c r="A41" s="33" t="s">
        <v>106</v>
      </c>
      <c r="B41" s="27">
        <v>28163695</v>
      </c>
      <c r="C41" s="27">
        <v>-2570073.02</v>
      </c>
      <c r="D41" s="27">
        <v>16705668.98</v>
      </c>
      <c r="E41" s="27">
        <v>16689075.51</v>
      </c>
      <c r="F41" s="27">
        <v>14340657.54</v>
      </c>
      <c r="G41" s="27">
        <v>16593.47000000067</v>
      </c>
      <c r="H41" s="21"/>
      <c r="I41" s="21"/>
    </row>
    <row r="42" spans="1:9" ht="12.75">
      <c r="A42" s="33" t="s">
        <v>107</v>
      </c>
      <c r="B42" s="27">
        <v>59155694</v>
      </c>
      <c r="C42" s="27">
        <v>-4333336.11</v>
      </c>
      <c r="D42" s="27">
        <v>38004778.89</v>
      </c>
      <c r="E42" s="27">
        <v>37994134.58</v>
      </c>
      <c r="F42" s="27">
        <v>33729499</v>
      </c>
      <c r="G42" s="27">
        <v>10644.310000002384</v>
      </c>
      <c r="H42" s="21"/>
      <c r="I42" s="21"/>
    </row>
    <row r="43" spans="1:9" ht="12.75">
      <c r="A43" s="33" t="s">
        <v>108</v>
      </c>
      <c r="B43" s="27">
        <v>20063535</v>
      </c>
      <c r="C43" s="27">
        <v>-261199.45</v>
      </c>
      <c r="D43" s="27">
        <v>13712280.55</v>
      </c>
      <c r="E43" s="27">
        <v>13702742.2</v>
      </c>
      <c r="F43" s="27">
        <v>11953355.74</v>
      </c>
      <c r="G43" s="27">
        <v>9538.35000000149</v>
      </c>
      <c r="H43" s="21"/>
      <c r="I43" s="21"/>
    </row>
    <row r="44" spans="1:9" ht="12.75">
      <c r="A44" s="33" t="s">
        <v>109</v>
      </c>
      <c r="B44" s="27">
        <v>35884814</v>
      </c>
      <c r="C44" s="27">
        <v>-457143.1</v>
      </c>
      <c r="D44" s="27">
        <v>24930910.9</v>
      </c>
      <c r="E44" s="27">
        <v>24923844.09</v>
      </c>
      <c r="F44" s="27">
        <v>21453854.71</v>
      </c>
      <c r="G44" s="27">
        <v>7066.809999998659</v>
      </c>
      <c r="H44" s="21"/>
      <c r="I44" s="21"/>
    </row>
    <row r="45" spans="1:7" ht="12.75">
      <c r="A45" s="33" t="s">
        <v>110</v>
      </c>
      <c r="B45" s="27">
        <v>848232567</v>
      </c>
      <c r="C45" s="27">
        <v>62787213</v>
      </c>
      <c r="D45" s="27">
        <v>698961627</v>
      </c>
      <c r="E45" s="27">
        <v>698961627</v>
      </c>
      <c r="F45" s="27">
        <v>698961627</v>
      </c>
      <c r="G45" s="27">
        <v>0</v>
      </c>
    </row>
    <row r="46" spans="1:7" ht="12.75">
      <c r="A46" s="33" t="s">
        <v>111</v>
      </c>
      <c r="B46" s="27">
        <v>518550071</v>
      </c>
      <c r="C46" s="27">
        <v>-158693355.31</v>
      </c>
      <c r="D46" s="27">
        <v>217350643.69</v>
      </c>
      <c r="E46" s="27">
        <v>217307612.42</v>
      </c>
      <c r="F46" s="27">
        <v>130668402.23</v>
      </c>
      <c r="G46" s="27">
        <v>43031.27000001073</v>
      </c>
    </row>
    <row r="47" spans="1:7" ht="12.75">
      <c r="A47" s="33" t="s">
        <v>112</v>
      </c>
      <c r="B47" s="27">
        <v>286324769</v>
      </c>
      <c r="C47" s="27">
        <v>0</v>
      </c>
      <c r="D47" s="27">
        <v>214743555</v>
      </c>
      <c r="E47" s="27">
        <v>214743555</v>
      </c>
      <c r="F47" s="27">
        <v>213133021</v>
      </c>
      <c r="G47" s="27">
        <v>0</v>
      </c>
    </row>
    <row r="48" spans="1:7" ht="12.75">
      <c r="A48" s="33" t="s">
        <v>113</v>
      </c>
      <c r="B48" s="27">
        <v>88246178</v>
      </c>
      <c r="C48" s="27">
        <v>0</v>
      </c>
      <c r="D48" s="27">
        <v>71084286</v>
      </c>
      <c r="E48" s="27">
        <v>71084286</v>
      </c>
      <c r="F48" s="27">
        <v>69725564</v>
      </c>
      <c r="G48" s="27">
        <v>0</v>
      </c>
    </row>
    <row r="49" spans="1:7" ht="12.75">
      <c r="A49" s="33" t="s">
        <v>114</v>
      </c>
      <c r="B49" s="27">
        <v>103765964</v>
      </c>
      <c r="C49" s="27">
        <v>0</v>
      </c>
      <c r="D49" s="27">
        <v>77824413</v>
      </c>
      <c r="E49" s="27">
        <v>77824413</v>
      </c>
      <c r="F49" s="27">
        <v>77195130.5</v>
      </c>
      <c r="G49" s="27">
        <v>0</v>
      </c>
    </row>
    <row r="50" spans="1:7" ht="12.75">
      <c r="A50" s="33" t="s">
        <v>115</v>
      </c>
      <c r="B50" s="27">
        <v>21956427</v>
      </c>
      <c r="C50" s="27">
        <v>-891111</v>
      </c>
      <c r="D50" s="27">
        <v>15672828</v>
      </c>
      <c r="E50" s="27">
        <v>15672828</v>
      </c>
      <c r="F50" s="27">
        <v>15672828</v>
      </c>
      <c r="G50" s="27">
        <v>0</v>
      </c>
    </row>
    <row r="51" spans="1:7" ht="12.75">
      <c r="A51" s="33" t="s">
        <v>116</v>
      </c>
      <c r="B51" s="27">
        <v>13232030</v>
      </c>
      <c r="C51" s="27">
        <v>-1729193.93</v>
      </c>
      <c r="D51" s="27">
        <v>7819272.07</v>
      </c>
      <c r="E51" s="27">
        <v>7812252.55</v>
      </c>
      <c r="F51" s="27">
        <v>6377268.97</v>
      </c>
      <c r="G51" s="27">
        <v>7019.520000000484</v>
      </c>
    </row>
    <row r="52" spans="1:7" ht="12.75">
      <c r="A52" s="33" t="s">
        <v>117</v>
      </c>
      <c r="B52" s="27">
        <v>150503500</v>
      </c>
      <c r="C52" s="27">
        <v>-4576451</v>
      </c>
      <c r="D52" s="27">
        <v>108301135</v>
      </c>
      <c r="E52" s="27">
        <v>108301135</v>
      </c>
      <c r="F52" s="27">
        <v>107909858</v>
      </c>
      <c r="G52" s="27">
        <v>0</v>
      </c>
    </row>
    <row r="53" spans="1:7" ht="12.75">
      <c r="A53" s="33" t="s">
        <v>118</v>
      </c>
      <c r="B53" s="27">
        <v>59503459</v>
      </c>
      <c r="C53" s="27">
        <v>-22084898.74</v>
      </c>
      <c r="D53" s="27">
        <v>21458050.26</v>
      </c>
      <c r="E53" s="27">
        <v>21445315.93</v>
      </c>
      <c r="F53" s="27">
        <v>17662169.1</v>
      </c>
      <c r="G53" s="27">
        <v>12734.330000001937</v>
      </c>
    </row>
    <row r="54" spans="1:7" ht="12.75">
      <c r="A54" s="33" t="s">
        <v>119</v>
      </c>
      <c r="B54" s="27">
        <v>85612285</v>
      </c>
      <c r="C54" s="27">
        <v>370193.33</v>
      </c>
      <c r="D54" s="27">
        <v>61717108.33</v>
      </c>
      <c r="E54" s="27">
        <v>61697628.85</v>
      </c>
      <c r="F54" s="27">
        <v>51691392.95</v>
      </c>
      <c r="G54" s="27">
        <v>19479.47999999672</v>
      </c>
    </row>
    <row r="55" spans="1:7" ht="12.75">
      <c r="A55" s="33" t="s">
        <v>120</v>
      </c>
      <c r="B55" s="27">
        <v>43028941</v>
      </c>
      <c r="C55" s="27">
        <v>-2804018.43</v>
      </c>
      <c r="D55" s="27">
        <v>28908944.57</v>
      </c>
      <c r="E55" s="27">
        <v>28903029.48</v>
      </c>
      <c r="F55" s="27">
        <v>25116450.92</v>
      </c>
      <c r="G55" s="27">
        <v>5915.089999999851</v>
      </c>
    </row>
    <row r="56" spans="1:7" ht="12.75">
      <c r="A56" s="33" t="s">
        <v>121</v>
      </c>
      <c r="B56" s="27">
        <v>602614479</v>
      </c>
      <c r="C56" s="27">
        <v>14640400</v>
      </c>
      <c r="D56" s="27">
        <v>460101808</v>
      </c>
      <c r="E56" s="27">
        <v>460101808</v>
      </c>
      <c r="F56" s="27">
        <v>449248906.5</v>
      </c>
      <c r="G56" s="27">
        <v>0</v>
      </c>
    </row>
    <row r="57" spans="1:7" ht="12.75">
      <c r="A57" s="33" t="s">
        <v>122</v>
      </c>
      <c r="B57" s="27">
        <v>68838731</v>
      </c>
      <c r="C57" s="27">
        <v>0</v>
      </c>
      <c r="D57" s="27">
        <v>44489679</v>
      </c>
      <c r="E57" s="27">
        <v>44489679</v>
      </c>
      <c r="F57" s="27">
        <v>41578604</v>
      </c>
      <c r="G57" s="27">
        <v>0</v>
      </c>
    </row>
    <row r="58" spans="1:7" ht="12.75">
      <c r="A58" s="33" t="s">
        <v>123</v>
      </c>
      <c r="B58" s="27">
        <v>30021344</v>
      </c>
      <c r="C58" s="27">
        <v>7505369</v>
      </c>
      <c r="D58" s="27">
        <v>30021344</v>
      </c>
      <c r="E58" s="27">
        <v>30021344</v>
      </c>
      <c r="F58" s="27">
        <v>30021344</v>
      </c>
      <c r="G58" s="27">
        <v>0</v>
      </c>
    </row>
    <row r="59" spans="1:7" ht="12.75">
      <c r="A59" s="33" t="s">
        <v>124</v>
      </c>
      <c r="B59" s="27">
        <v>441850713</v>
      </c>
      <c r="C59" s="27">
        <v>0</v>
      </c>
      <c r="D59" s="27">
        <v>332709712</v>
      </c>
      <c r="E59" s="27">
        <v>332709712</v>
      </c>
      <c r="F59" s="27">
        <v>327118265</v>
      </c>
      <c r="G59" s="27">
        <v>0</v>
      </c>
    </row>
    <row r="60" spans="1:7" ht="12.75">
      <c r="A60" s="33" t="s">
        <v>125</v>
      </c>
      <c r="B60" s="27">
        <v>77914375</v>
      </c>
      <c r="C60" s="27">
        <v>-8125</v>
      </c>
      <c r="D60" s="27">
        <v>67218621</v>
      </c>
      <c r="E60" s="27">
        <v>67218621</v>
      </c>
      <c r="F60" s="27">
        <v>66656641</v>
      </c>
      <c r="G60" s="27">
        <v>0</v>
      </c>
    </row>
    <row r="61" spans="1:7" ht="12.75">
      <c r="A61" s="33" t="s">
        <v>126</v>
      </c>
      <c r="B61" s="27">
        <v>37684634</v>
      </c>
      <c r="C61" s="27">
        <v>-2194940.51</v>
      </c>
      <c r="D61" s="27">
        <v>23583211.49</v>
      </c>
      <c r="E61" s="27">
        <v>23583211.49</v>
      </c>
      <c r="F61" s="27">
        <v>23179591.05</v>
      </c>
      <c r="G61" s="27">
        <v>0</v>
      </c>
    </row>
    <row r="62" spans="1:7" ht="12.75">
      <c r="A62" s="33" t="s">
        <v>127</v>
      </c>
      <c r="B62" s="27">
        <v>35957194</v>
      </c>
      <c r="C62" s="27">
        <v>0</v>
      </c>
      <c r="D62" s="27">
        <v>26967888</v>
      </c>
      <c r="E62" s="27">
        <v>26967888</v>
      </c>
      <c r="F62" s="27">
        <v>26967888</v>
      </c>
      <c r="G62" s="27">
        <v>0</v>
      </c>
    </row>
    <row r="63" spans="1:7" ht="12.75">
      <c r="A63" s="33" t="s">
        <v>128</v>
      </c>
      <c r="B63" s="27">
        <v>38164211</v>
      </c>
      <c r="C63" s="27">
        <v>-8522322.29</v>
      </c>
      <c r="D63" s="27">
        <v>19476781.71</v>
      </c>
      <c r="E63" s="27">
        <v>19468420.6</v>
      </c>
      <c r="F63" s="27">
        <v>17560884.53</v>
      </c>
      <c r="G63" s="27">
        <v>8361.109999999404</v>
      </c>
    </row>
    <row r="64" spans="1:7" ht="12.75">
      <c r="A64" s="33" t="s">
        <v>129</v>
      </c>
      <c r="B64" s="27">
        <v>17085983</v>
      </c>
      <c r="C64" s="27">
        <v>-409261.61</v>
      </c>
      <c r="D64" s="27">
        <v>16122192.39</v>
      </c>
      <c r="E64" s="27">
        <v>16122192.39</v>
      </c>
      <c r="F64" s="27">
        <v>16122192.39</v>
      </c>
      <c r="G64" s="27">
        <v>0</v>
      </c>
    </row>
    <row r="65" spans="1:7" ht="12.75">
      <c r="A65" s="33" t="s">
        <v>130</v>
      </c>
      <c r="B65" s="27">
        <v>14962928</v>
      </c>
      <c r="C65" s="27">
        <v>-353974.62</v>
      </c>
      <c r="D65" s="27">
        <v>10067464.38</v>
      </c>
      <c r="E65" s="27">
        <v>10060731.74</v>
      </c>
      <c r="F65" s="27">
        <v>8682585.57</v>
      </c>
      <c r="G65" s="27">
        <v>6732.640000000596</v>
      </c>
    </row>
    <row r="66" spans="1:7" ht="12.75">
      <c r="A66" s="33" t="s">
        <v>131</v>
      </c>
      <c r="B66" s="27">
        <v>4648806</v>
      </c>
      <c r="C66" s="27">
        <v>-284790</v>
      </c>
      <c r="D66" s="27">
        <v>3005432</v>
      </c>
      <c r="E66" s="27">
        <v>3005432</v>
      </c>
      <c r="F66" s="27">
        <v>2997182</v>
      </c>
      <c r="G66" s="27">
        <v>0</v>
      </c>
    </row>
    <row r="67" spans="1:7" ht="12.75">
      <c r="A67" s="33" t="s">
        <v>132</v>
      </c>
      <c r="B67" s="27">
        <v>61247879</v>
      </c>
      <c r="C67" s="27">
        <v>-1415137.5</v>
      </c>
      <c r="D67" s="27">
        <v>42342467.5</v>
      </c>
      <c r="E67" s="27">
        <v>42331493.75</v>
      </c>
      <c r="F67" s="27">
        <v>34128714.62</v>
      </c>
      <c r="G67" s="27">
        <v>10973.75</v>
      </c>
    </row>
    <row r="68" spans="1:7" ht="12.75">
      <c r="A68" s="33" t="s">
        <v>133</v>
      </c>
      <c r="B68" s="27">
        <v>47658785</v>
      </c>
      <c r="C68" s="27">
        <v>-2324497.14</v>
      </c>
      <c r="D68" s="27">
        <v>31359316.86</v>
      </c>
      <c r="E68" s="27">
        <v>31343241.29</v>
      </c>
      <c r="F68" s="27">
        <v>26926645.61</v>
      </c>
      <c r="G68" s="27">
        <v>16075.570000000298</v>
      </c>
    </row>
    <row r="69" spans="1:7" ht="12.75">
      <c r="A69" s="33" t="s">
        <v>134</v>
      </c>
      <c r="B69" s="27">
        <v>8678721</v>
      </c>
      <c r="C69" s="27">
        <v>-75943.38</v>
      </c>
      <c r="D69" s="27">
        <v>6038416.62</v>
      </c>
      <c r="E69" s="27">
        <v>6034618.37</v>
      </c>
      <c r="F69" s="27">
        <v>5025907.96</v>
      </c>
      <c r="G69" s="27">
        <v>3798.25</v>
      </c>
    </row>
    <row r="70" spans="1:7" ht="12.75">
      <c r="A70" s="33" t="s">
        <v>135</v>
      </c>
      <c r="B70" s="27">
        <v>83376003</v>
      </c>
      <c r="C70" s="27">
        <v>-278467.22</v>
      </c>
      <c r="D70" s="27">
        <v>60161731.78</v>
      </c>
      <c r="E70" s="27">
        <v>60138576.29</v>
      </c>
      <c r="F70" s="27">
        <v>57325831.87</v>
      </c>
      <c r="G70" s="27">
        <v>23155.490000002086</v>
      </c>
    </row>
    <row r="71" spans="1:7" ht="12.75">
      <c r="A71" s="33" t="s">
        <v>136</v>
      </c>
      <c r="B71" s="27">
        <v>23919398</v>
      </c>
      <c r="C71" s="27">
        <v>-2357522.73</v>
      </c>
      <c r="D71" s="27">
        <v>15097345.27</v>
      </c>
      <c r="E71" s="27">
        <v>15090323.93</v>
      </c>
      <c r="F71" s="27">
        <v>10729142.43</v>
      </c>
      <c r="G71" s="27">
        <v>7021.339999999851</v>
      </c>
    </row>
    <row r="72" spans="1:7" ht="24">
      <c r="A72" s="38" t="s">
        <v>137</v>
      </c>
      <c r="B72" s="27">
        <v>30100000</v>
      </c>
      <c r="C72" s="27">
        <v>0</v>
      </c>
      <c r="D72" s="27">
        <v>22574925</v>
      </c>
      <c r="E72" s="27">
        <v>22574925</v>
      </c>
      <c r="F72" s="27">
        <v>22325532</v>
      </c>
      <c r="G72" s="27">
        <v>0</v>
      </c>
    </row>
    <row r="73" spans="1:7" ht="12.75">
      <c r="A73" s="33" t="s">
        <v>138</v>
      </c>
      <c r="B73" s="27">
        <v>44513510</v>
      </c>
      <c r="C73" s="27">
        <v>-3032709.5</v>
      </c>
      <c r="D73" s="27">
        <v>28820051.5</v>
      </c>
      <c r="E73" s="27">
        <v>28812415.06</v>
      </c>
      <c r="F73" s="27">
        <v>24561372.96</v>
      </c>
      <c r="G73" s="27">
        <v>7636.440000001341</v>
      </c>
    </row>
    <row r="74" spans="1:7" ht="12.75">
      <c r="A74" s="33" t="s">
        <v>139</v>
      </c>
      <c r="B74" s="27">
        <v>283704048</v>
      </c>
      <c r="C74" s="27">
        <v>-70306382.68</v>
      </c>
      <c r="D74" s="27">
        <v>138273740.32</v>
      </c>
      <c r="E74" s="27">
        <v>138256156.11</v>
      </c>
      <c r="F74" s="27">
        <v>67799003.93</v>
      </c>
      <c r="G74" s="27">
        <v>17584.209999978542</v>
      </c>
    </row>
    <row r="75" spans="1:7" ht="12.75">
      <c r="A75" s="33" t="s">
        <v>140</v>
      </c>
      <c r="B75" s="27">
        <v>20799198</v>
      </c>
      <c r="C75" s="27">
        <v>-1168240.68</v>
      </c>
      <c r="D75" s="27">
        <v>13401392.32</v>
      </c>
      <c r="E75" s="27">
        <v>13389753.01</v>
      </c>
      <c r="F75" s="27">
        <v>11240370.16</v>
      </c>
      <c r="G75" s="27">
        <v>11639.310000000522</v>
      </c>
    </row>
    <row r="76" spans="1:7" ht="12.75">
      <c r="A76" s="33" t="s">
        <v>141</v>
      </c>
      <c r="B76" s="27">
        <v>4120000</v>
      </c>
      <c r="C76" s="27">
        <v>0</v>
      </c>
      <c r="D76" s="27">
        <v>3089979</v>
      </c>
      <c r="E76" s="27">
        <v>3089979</v>
      </c>
      <c r="F76" s="27">
        <v>3089979</v>
      </c>
      <c r="G76" s="27">
        <v>0</v>
      </c>
    </row>
    <row r="77" spans="1:7" ht="12.75">
      <c r="A77" s="33" t="s">
        <v>142</v>
      </c>
      <c r="B77" s="27">
        <v>3950668</v>
      </c>
      <c r="C77" s="27">
        <v>0</v>
      </c>
      <c r="D77" s="27">
        <v>2962980</v>
      </c>
      <c r="E77" s="27">
        <v>2962980</v>
      </c>
      <c r="F77" s="27">
        <v>2946238</v>
      </c>
      <c r="G77" s="27">
        <v>0</v>
      </c>
    </row>
    <row r="78" spans="1:7" ht="12.75">
      <c r="A78" s="33" t="s">
        <v>143</v>
      </c>
      <c r="B78" s="27">
        <v>92744271</v>
      </c>
      <c r="C78" s="27">
        <v>-3294070.56</v>
      </c>
      <c r="D78" s="27">
        <v>61608876.44</v>
      </c>
      <c r="E78" s="27">
        <v>61606402.97</v>
      </c>
      <c r="F78" s="27">
        <v>53220629.32</v>
      </c>
      <c r="G78" s="27">
        <v>2473.469999998808</v>
      </c>
    </row>
    <row r="79" spans="1:7" ht="24">
      <c r="A79" s="38" t="s">
        <v>144</v>
      </c>
      <c r="B79" s="27">
        <v>36786606</v>
      </c>
      <c r="C79" s="27">
        <v>-2628647</v>
      </c>
      <c r="D79" s="27">
        <v>25190301</v>
      </c>
      <c r="E79" s="27">
        <v>25178387.95</v>
      </c>
      <c r="F79" s="27">
        <v>11290992.49</v>
      </c>
      <c r="G79" s="27">
        <v>11913.050000000745</v>
      </c>
    </row>
    <row r="80" spans="1:7" ht="12.75">
      <c r="A80" s="33" t="s">
        <v>145</v>
      </c>
      <c r="B80" s="27">
        <v>40061423</v>
      </c>
      <c r="C80" s="27">
        <v>-1003548.94</v>
      </c>
      <c r="D80" s="27">
        <v>26726966.06</v>
      </c>
      <c r="E80" s="27">
        <v>26682037.89</v>
      </c>
      <c r="F80" s="27">
        <v>22160528.57</v>
      </c>
      <c r="G80" s="27">
        <v>44928.16999999806</v>
      </c>
    </row>
    <row r="81" spans="1:7" ht="12.75">
      <c r="A81" s="33" t="s">
        <v>146</v>
      </c>
      <c r="B81" s="27">
        <v>89153342</v>
      </c>
      <c r="C81" s="27">
        <v>-42779738.57</v>
      </c>
      <c r="D81" s="27">
        <v>31919526.43</v>
      </c>
      <c r="E81" s="27">
        <v>31912110.47</v>
      </c>
      <c r="F81" s="27">
        <v>8113147.19</v>
      </c>
      <c r="G81" s="27">
        <v>7415.960000000894</v>
      </c>
    </row>
    <row r="82" spans="1:7" ht="12.75">
      <c r="A82" s="33" t="s">
        <v>147</v>
      </c>
      <c r="B82" s="27">
        <v>430000000</v>
      </c>
      <c r="C82" s="27">
        <v>0</v>
      </c>
      <c r="D82" s="27">
        <v>322499997</v>
      </c>
      <c r="E82" s="27">
        <v>322499997</v>
      </c>
      <c r="F82" s="27">
        <v>322499997</v>
      </c>
      <c r="G82" s="27">
        <v>0</v>
      </c>
    </row>
    <row r="83" spans="1:7" ht="12.75">
      <c r="A83" s="33" t="s">
        <v>148</v>
      </c>
      <c r="B83" s="27">
        <v>26207039</v>
      </c>
      <c r="C83" s="27">
        <v>1310056.57</v>
      </c>
      <c r="D83" s="27">
        <v>19737517.57</v>
      </c>
      <c r="E83" s="27">
        <v>19733903.73</v>
      </c>
      <c r="F83" s="27">
        <v>17192213.82</v>
      </c>
      <c r="G83" s="27">
        <v>3613.839999999851</v>
      </c>
    </row>
    <row r="84" spans="1:7" ht="12.75">
      <c r="A84" s="33" t="s">
        <v>149</v>
      </c>
      <c r="B84" s="27">
        <v>27439590</v>
      </c>
      <c r="C84" s="27">
        <v>-2831103.86</v>
      </c>
      <c r="D84" s="27">
        <v>16812149.14</v>
      </c>
      <c r="E84" s="27">
        <v>16784699.96</v>
      </c>
      <c r="F84" s="27">
        <v>14165001.64</v>
      </c>
      <c r="G84" s="27">
        <v>27449.179999999702</v>
      </c>
    </row>
    <row r="85" spans="1:7" ht="12.75">
      <c r="A85" s="33" t="s">
        <v>150</v>
      </c>
      <c r="B85" s="27">
        <v>108899506</v>
      </c>
      <c r="C85" s="27">
        <v>-27482188.48</v>
      </c>
      <c r="D85" s="27">
        <v>55760390.52</v>
      </c>
      <c r="E85" s="27">
        <v>55743786.29</v>
      </c>
      <c r="F85" s="27">
        <v>39329975.57</v>
      </c>
      <c r="G85" s="27">
        <v>16604.230000004172</v>
      </c>
    </row>
    <row r="86" spans="1:7" ht="12.75">
      <c r="A86" s="33" t="s">
        <v>151</v>
      </c>
      <c r="B86" s="27">
        <v>11253404</v>
      </c>
      <c r="C86" s="27">
        <v>-1378204.01</v>
      </c>
      <c r="D86" s="27">
        <v>7071634.99</v>
      </c>
      <c r="E86" s="27">
        <v>7064265.72</v>
      </c>
      <c r="F86" s="27">
        <v>5586165.94</v>
      </c>
      <c r="G86" s="27">
        <v>7369.270000000484</v>
      </c>
    </row>
    <row r="87" spans="1:7" ht="24">
      <c r="A87" s="38" t="s">
        <v>152</v>
      </c>
      <c r="B87" s="27">
        <v>6110717</v>
      </c>
      <c r="C87" s="27">
        <v>-868654.79</v>
      </c>
      <c r="D87" s="27">
        <v>3526532.21</v>
      </c>
      <c r="E87" s="27">
        <v>3519766.48</v>
      </c>
      <c r="F87" s="27">
        <v>2920283.43</v>
      </c>
      <c r="G87" s="27">
        <v>6765.729999999981</v>
      </c>
    </row>
    <row r="88" spans="1:7" ht="12.75">
      <c r="A88" s="33" t="s">
        <v>153</v>
      </c>
      <c r="B88" s="27">
        <v>8419900</v>
      </c>
      <c r="C88" s="27">
        <v>-1019212.4</v>
      </c>
      <c r="D88" s="27">
        <v>4718178.6</v>
      </c>
      <c r="E88" s="27">
        <v>4709006.89</v>
      </c>
      <c r="F88" s="27">
        <v>4312115.09</v>
      </c>
      <c r="G88" s="27">
        <v>9171.709999999963</v>
      </c>
    </row>
    <row r="89" spans="1:7" ht="12.75">
      <c r="A89" s="33" t="s">
        <v>154</v>
      </c>
      <c r="B89" s="27">
        <v>1119787212</v>
      </c>
      <c r="C89" s="27">
        <v>-103687798.49</v>
      </c>
      <c r="D89" s="27">
        <v>693871385.51</v>
      </c>
      <c r="E89" s="27">
        <v>693834288.11</v>
      </c>
      <c r="F89" s="27">
        <v>520237336.47</v>
      </c>
      <c r="G89" s="27">
        <v>37097.39999997616</v>
      </c>
    </row>
    <row r="90" spans="1:7" ht="12.75">
      <c r="A90" s="33" t="s">
        <v>155</v>
      </c>
      <c r="B90" s="27">
        <v>4013282</v>
      </c>
      <c r="C90" s="27">
        <v>0</v>
      </c>
      <c r="D90" s="27">
        <v>3009960</v>
      </c>
      <c r="E90" s="27">
        <v>3009960</v>
      </c>
      <c r="F90" s="27">
        <v>3009960</v>
      </c>
      <c r="G90" s="27">
        <v>0</v>
      </c>
    </row>
    <row r="91" spans="1:7" ht="12.75">
      <c r="A91" s="33" t="s">
        <v>156</v>
      </c>
      <c r="B91" s="27">
        <v>18664625</v>
      </c>
      <c r="C91" s="27">
        <v>-1208330</v>
      </c>
      <c r="D91" s="27">
        <v>12816548</v>
      </c>
      <c r="E91" s="27">
        <v>12816548</v>
      </c>
      <c r="F91" s="27">
        <v>9994245</v>
      </c>
      <c r="G91" s="27">
        <v>0</v>
      </c>
    </row>
    <row r="92" spans="1:7" ht="12.75">
      <c r="A92" s="33" t="s">
        <v>157</v>
      </c>
      <c r="B92" s="27">
        <v>2971154</v>
      </c>
      <c r="C92" s="27">
        <v>-283815</v>
      </c>
      <c r="D92" s="27">
        <v>1944549</v>
      </c>
      <c r="E92" s="27">
        <v>1943378.07</v>
      </c>
      <c r="F92" s="27">
        <v>1394684.31</v>
      </c>
      <c r="G92" s="27">
        <v>1170.9299999999348</v>
      </c>
    </row>
    <row r="93" spans="1:7" ht="12.75">
      <c r="A93" s="33" t="s">
        <v>158</v>
      </c>
      <c r="B93" s="27">
        <v>0</v>
      </c>
      <c r="C93" s="27">
        <v>549656173.86</v>
      </c>
      <c r="D93" s="27">
        <v>549656173.86</v>
      </c>
      <c r="E93" s="27">
        <v>549656173.86</v>
      </c>
      <c r="F93" s="27">
        <v>509833179.86</v>
      </c>
      <c r="G93" s="27">
        <v>0</v>
      </c>
    </row>
    <row r="94" spans="1:8" ht="12.75">
      <c r="A94" s="3" t="s">
        <v>13</v>
      </c>
      <c r="B94" s="10">
        <v>38669858927</v>
      </c>
      <c r="C94" s="10">
        <v>2911889286.67</v>
      </c>
      <c r="D94" s="10">
        <v>30964657390.669994</v>
      </c>
      <c r="E94" s="10">
        <v>30964696933.719994</v>
      </c>
      <c r="F94" s="10">
        <v>30689430013.269993</v>
      </c>
      <c r="G94" s="10">
        <v>-39543.04999923706</v>
      </c>
      <c r="H94" s="12"/>
    </row>
    <row r="95" spans="1:7" ht="12.75">
      <c r="A95" s="34" t="s">
        <v>84</v>
      </c>
      <c r="B95" s="27">
        <v>0</v>
      </c>
      <c r="C95" s="27">
        <v>1518920</v>
      </c>
      <c r="D95" s="27">
        <v>1518920</v>
      </c>
      <c r="E95" s="27">
        <v>1518920</v>
      </c>
      <c r="F95" s="27">
        <v>1518920</v>
      </c>
      <c r="G95" s="27">
        <v>0</v>
      </c>
    </row>
    <row r="96" spans="1:7" ht="12.75">
      <c r="A96" s="34" t="s">
        <v>85</v>
      </c>
      <c r="B96" s="27">
        <v>215243092</v>
      </c>
      <c r="C96" s="27">
        <v>80744630.68</v>
      </c>
      <c r="D96" s="27">
        <v>244668778.68</v>
      </c>
      <c r="E96" s="27">
        <v>244668778.68</v>
      </c>
      <c r="F96" s="27">
        <v>230511024.68</v>
      </c>
      <c r="G96" s="27">
        <v>0</v>
      </c>
    </row>
    <row r="97" spans="1:7" ht="12.75">
      <c r="A97" s="34" t="s">
        <v>86</v>
      </c>
      <c r="B97" s="27">
        <v>0</v>
      </c>
      <c r="C97" s="27">
        <v>73249340.64</v>
      </c>
      <c r="D97" s="27">
        <v>73249340.64</v>
      </c>
      <c r="E97" s="27">
        <v>73249340.64</v>
      </c>
      <c r="F97" s="27">
        <v>71197612.19</v>
      </c>
      <c r="G97" s="27">
        <v>0</v>
      </c>
    </row>
    <row r="98" spans="1:7" ht="12.75">
      <c r="A98" s="34" t="s">
        <v>89</v>
      </c>
      <c r="B98" s="27">
        <v>18897551366</v>
      </c>
      <c r="C98" s="27">
        <v>909884577.53</v>
      </c>
      <c r="D98" s="27">
        <v>14239424099.53</v>
      </c>
      <c r="E98" s="27">
        <v>14239463642.58</v>
      </c>
      <c r="F98" s="27">
        <v>14233520012.04</v>
      </c>
      <c r="G98" s="27">
        <v>-39543.04999923706</v>
      </c>
    </row>
    <row r="99" spans="1:7" ht="12.75">
      <c r="A99" s="34" t="s">
        <v>91</v>
      </c>
      <c r="B99" s="27">
        <v>21468147</v>
      </c>
      <c r="C99" s="27">
        <v>-5000000</v>
      </c>
      <c r="D99" s="27">
        <v>0</v>
      </c>
      <c r="E99" s="27">
        <v>0</v>
      </c>
      <c r="F99" s="27">
        <v>0</v>
      </c>
      <c r="G99" s="27">
        <v>0</v>
      </c>
    </row>
    <row r="100" spans="1:7" ht="12.75">
      <c r="A100" s="34" t="s">
        <v>93</v>
      </c>
      <c r="B100" s="27">
        <v>3760546220</v>
      </c>
      <c r="C100" s="27">
        <v>1217521406.03</v>
      </c>
      <c r="D100" s="27">
        <v>3988594772.03</v>
      </c>
      <c r="E100" s="27">
        <v>3988594772.03</v>
      </c>
      <c r="F100" s="27">
        <v>3982644910.09</v>
      </c>
      <c r="G100" s="27">
        <v>0</v>
      </c>
    </row>
    <row r="101" spans="1:7" ht="12.75">
      <c r="A101" s="34" t="s">
        <v>94</v>
      </c>
      <c r="B101" s="27">
        <v>24156749</v>
      </c>
      <c r="C101" s="27">
        <v>-9644259.88</v>
      </c>
      <c r="D101" s="27">
        <v>14512489.12</v>
      </c>
      <c r="E101" s="27">
        <v>14512489.12</v>
      </c>
      <c r="F101" s="27">
        <v>14512489.12</v>
      </c>
      <c r="G101" s="27">
        <v>0</v>
      </c>
    </row>
    <row r="102" spans="1:7" ht="12.75">
      <c r="A102" s="34" t="s">
        <v>98</v>
      </c>
      <c r="B102" s="27">
        <v>0</v>
      </c>
      <c r="C102" s="27">
        <v>51251786.51</v>
      </c>
      <c r="D102" s="27">
        <v>51251786.51</v>
      </c>
      <c r="E102" s="27">
        <v>51251786.51</v>
      </c>
      <c r="F102" s="27">
        <v>51251786.51</v>
      </c>
      <c r="G102" s="27">
        <v>0</v>
      </c>
    </row>
    <row r="103" spans="1:7" ht="12.75">
      <c r="A103" s="34" t="s">
        <v>99</v>
      </c>
      <c r="B103" s="27">
        <v>6066963949</v>
      </c>
      <c r="C103" s="27">
        <v>25404299</v>
      </c>
      <c r="D103" s="27">
        <v>4474163221</v>
      </c>
      <c r="E103" s="27">
        <v>4474163221</v>
      </c>
      <c r="F103" s="27">
        <v>4474163221</v>
      </c>
      <c r="G103" s="27">
        <v>0</v>
      </c>
    </row>
    <row r="104" spans="1:7" ht="12.75">
      <c r="A104" s="34" t="s">
        <v>101</v>
      </c>
      <c r="B104" s="27">
        <v>1852392113</v>
      </c>
      <c r="C104" s="27">
        <v>-54917623.46</v>
      </c>
      <c r="D104" s="27">
        <v>1334376431.54</v>
      </c>
      <c r="E104" s="27">
        <v>1334376431.54</v>
      </c>
      <c r="F104" s="27">
        <v>1334376431.54</v>
      </c>
      <c r="G104" s="27">
        <v>0</v>
      </c>
    </row>
    <row r="105" spans="1:7" ht="12.75">
      <c r="A105" s="34" t="s">
        <v>103</v>
      </c>
      <c r="B105" s="27">
        <v>0</v>
      </c>
      <c r="C105" s="27">
        <v>525000</v>
      </c>
      <c r="D105" s="27">
        <v>525000</v>
      </c>
      <c r="E105" s="27">
        <v>525000</v>
      </c>
      <c r="F105" s="27">
        <v>525000</v>
      </c>
      <c r="G105" s="27">
        <v>0</v>
      </c>
    </row>
    <row r="106" spans="1:7" ht="12.75">
      <c r="A106" s="34" t="s">
        <v>104</v>
      </c>
      <c r="B106" s="27">
        <v>257419148</v>
      </c>
      <c r="C106" s="27">
        <v>7701031.16</v>
      </c>
      <c r="D106" s="27">
        <v>254965302.16</v>
      </c>
      <c r="E106" s="27">
        <v>254965302.16</v>
      </c>
      <c r="F106" s="27">
        <v>249413840.57</v>
      </c>
      <c r="G106" s="27">
        <v>0</v>
      </c>
    </row>
    <row r="107" spans="1:7" ht="12.75">
      <c r="A107" s="34" t="s">
        <v>105</v>
      </c>
      <c r="B107" s="27">
        <v>0</v>
      </c>
      <c r="C107" s="27">
        <v>4315470</v>
      </c>
      <c r="D107" s="27">
        <v>4315470</v>
      </c>
      <c r="E107" s="27">
        <v>4315470</v>
      </c>
      <c r="F107" s="27">
        <v>4315470</v>
      </c>
      <c r="G107" s="27">
        <v>0</v>
      </c>
    </row>
    <row r="108" spans="1:7" ht="12.75">
      <c r="A108" s="34" t="s">
        <v>110</v>
      </c>
      <c r="B108" s="27">
        <v>1979209325</v>
      </c>
      <c r="C108" s="27">
        <v>343213188.66</v>
      </c>
      <c r="D108" s="27">
        <v>1827620169.66</v>
      </c>
      <c r="E108" s="27">
        <v>1827620169.66</v>
      </c>
      <c r="F108" s="27">
        <v>1827620169.66</v>
      </c>
      <c r="G108" s="27">
        <v>0</v>
      </c>
    </row>
    <row r="109" spans="1:7" ht="12.75">
      <c r="A109" s="34" t="s">
        <v>111</v>
      </c>
      <c r="B109" s="27">
        <v>593650299</v>
      </c>
      <c r="C109" s="27">
        <v>8321887.5</v>
      </c>
      <c r="D109" s="27">
        <v>453559555.5</v>
      </c>
      <c r="E109" s="27">
        <v>453559555.5</v>
      </c>
      <c r="F109" s="27">
        <v>453559555.5</v>
      </c>
      <c r="G109" s="27">
        <v>0</v>
      </c>
    </row>
    <row r="110" spans="1:7" ht="12.75">
      <c r="A110" s="34" t="s">
        <v>121</v>
      </c>
      <c r="B110" s="27">
        <v>602614479</v>
      </c>
      <c r="C110" s="27">
        <v>-30880415.06</v>
      </c>
      <c r="D110" s="27">
        <v>421080369.94</v>
      </c>
      <c r="E110" s="27">
        <v>421080369.94</v>
      </c>
      <c r="F110" s="27">
        <v>421080369.94</v>
      </c>
      <c r="G110" s="27">
        <v>0</v>
      </c>
    </row>
    <row r="111" spans="1:7" ht="12.75">
      <c r="A111" s="34" t="s">
        <v>122</v>
      </c>
      <c r="B111" s="27">
        <v>207900219</v>
      </c>
      <c r="C111" s="27">
        <v>-277250.32</v>
      </c>
      <c r="D111" s="27">
        <v>143542568.68</v>
      </c>
      <c r="E111" s="27">
        <v>143542568.68</v>
      </c>
      <c r="F111" s="27">
        <v>143542568.68</v>
      </c>
      <c r="G111" s="27">
        <v>0</v>
      </c>
    </row>
    <row r="112" spans="1:7" ht="12.75">
      <c r="A112" s="34" t="s">
        <v>123</v>
      </c>
      <c r="B112" s="27">
        <v>0</v>
      </c>
      <c r="C112" s="27">
        <v>21144624</v>
      </c>
      <c r="D112" s="27">
        <v>21144624</v>
      </c>
      <c r="E112" s="27">
        <v>21144624</v>
      </c>
      <c r="F112" s="27">
        <v>21144624</v>
      </c>
      <c r="G112" s="27">
        <v>0</v>
      </c>
    </row>
    <row r="113" spans="1:7" ht="12.75">
      <c r="A113" s="34" t="s">
        <v>124</v>
      </c>
      <c r="B113" s="27">
        <v>441850713</v>
      </c>
      <c r="C113" s="27">
        <v>98373474.51</v>
      </c>
      <c r="D113" s="27">
        <v>373903076.51</v>
      </c>
      <c r="E113" s="27">
        <v>373903076.51</v>
      </c>
      <c r="F113" s="27">
        <v>373903076.51</v>
      </c>
      <c r="G113" s="27">
        <v>0</v>
      </c>
    </row>
    <row r="114" spans="1:7" ht="12.75">
      <c r="A114" s="34" t="s">
        <v>125</v>
      </c>
      <c r="B114" s="27">
        <v>116871563</v>
      </c>
      <c r="C114" s="27">
        <v>-28166534.02</v>
      </c>
      <c r="D114" s="27">
        <v>78961978.98</v>
      </c>
      <c r="E114" s="27">
        <v>78961978.98</v>
      </c>
      <c r="F114" s="27">
        <v>78961978.98</v>
      </c>
      <c r="G114" s="27">
        <v>0</v>
      </c>
    </row>
    <row r="115" spans="1:7" ht="12.75">
      <c r="A115" s="34" t="s">
        <v>126</v>
      </c>
      <c r="B115" s="27">
        <v>513398208</v>
      </c>
      <c r="C115" s="27">
        <v>-157540729.14</v>
      </c>
      <c r="D115" s="27">
        <v>227507926.86</v>
      </c>
      <c r="E115" s="27">
        <v>227507926.86</v>
      </c>
      <c r="F115" s="27">
        <v>227507926.86</v>
      </c>
      <c r="G115" s="27">
        <v>0</v>
      </c>
    </row>
    <row r="116" spans="1:7" ht="12.75">
      <c r="A116" s="34" t="s">
        <v>127</v>
      </c>
      <c r="B116" s="27">
        <v>35957194</v>
      </c>
      <c r="C116" s="27">
        <v>1940895</v>
      </c>
      <c r="D116" s="27">
        <v>28934000</v>
      </c>
      <c r="E116" s="27">
        <v>28934000</v>
      </c>
      <c r="F116" s="27">
        <v>28934000</v>
      </c>
      <c r="G116" s="27">
        <v>0</v>
      </c>
    </row>
    <row r="117" spans="1:7" ht="12.75">
      <c r="A117" s="34" t="s">
        <v>129</v>
      </c>
      <c r="B117" s="27">
        <v>17085983</v>
      </c>
      <c r="C117" s="27">
        <v>-1271609.11</v>
      </c>
      <c r="D117" s="27">
        <v>14530013.89</v>
      </c>
      <c r="E117" s="27">
        <v>14530013.89</v>
      </c>
      <c r="F117" s="27">
        <v>14530013.89</v>
      </c>
      <c r="G117" s="27">
        <v>0</v>
      </c>
    </row>
    <row r="118" spans="1:7" ht="12.75">
      <c r="A118" s="34" t="s">
        <v>136</v>
      </c>
      <c r="B118" s="27">
        <v>23300417</v>
      </c>
      <c r="C118" s="27">
        <v>-23300417</v>
      </c>
      <c r="D118" s="27">
        <v>0</v>
      </c>
      <c r="E118" s="27">
        <v>0</v>
      </c>
      <c r="F118" s="27">
        <v>0</v>
      </c>
      <c r="G118" s="27">
        <v>0</v>
      </c>
    </row>
    <row r="119" spans="1:7" ht="12.75">
      <c r="A119" s="34" t="s">
        <v>139</v>
      </c>
      <c r="B119" s="27">
        <v>135067538</v>
      </c>
      <c r="C119" s="27">
        <v>197208256.19</v>
      </c>
      <c r="D119" s="27">
        <v>318829041.19</v>
      </c>
      <c r="E119" s="27">
        <v>318829041.19</v>
      </c>
      <c r="F119" s="27">
        <v>318229041.19</v>
      </c>
      <c r="G119" s="27">
        <v>0</v>
      </c>
    </row>
    <row r="120" spans="1:7" ht="12.75">
      <c r="A120" s="34" t="s">
        <v>141</v>
      </c>
      <c r="B120" s="27">
        <v>0</v>
      </c>
      <c r="C120" s="27">
        <v>2738154.15</v>
      </c>
      <c r="D120" s="27">
        <v>2738154.15</v>
      </c>
      <c r="E120" s="27">
        <v>2738154.15</v>
      </c>
      <c r="F120" s="27">
        <v>2738154.15</v>
      </c>
      <c r="G120" s="27">
        <v>0</v>
      </c>
    </row>
    <row r="121" spans="1:7" ht="12.75">
      <c r="A121" s="34" t="s">
        <v>142</v>
      </c>
      <c r="B121" s="27">
        <v>0</v>
      </c>
      <c r="C121" s="27">
        <v>2259232</v>
      </c>
      <c r="D121" s="27">
        <v>2259232</v>
      </c>
      <c r="E121" s="27">
        <v>2259232</v>
      </c>
      <c r="F121" s="27">
        <v>2259232</v>
      </c>
      <c r="G121" s="27">
        <v>0</v>
      </c>
    </row>
    <row r="122" spans="1:7" ht="12.75">
      <c r="A122" s="34" t="s">
        <v>147</v>
      </c>
      <c r="B122" s="27">
        <v>2907212205</v>
      </c>
      <c r="C122" s="27">
        <v>154190635.16</v>
      </c>
      <c r="D122" s="27">
        <v>2347099752.16</v>
      </c>
      <c r="E122" s="27">
        <v>2347099752.16</v>
      </c>
      <c r="F122" s="27">
        <v>2106087268.23</v>
      </c>
      <c r="G122" s="27">
        <v>0</v>
      </c>
    </row>
    <row r="123" spans="1:7" ht="12.75">
      <c r="A123" s="34" t="s">
        <v>150</v>
      </c>
      <c r="B123" s="27">
        <v>0</v>
      </c>
      <c r="C123" s="27">
        <v>18736366.94</v>
      </c>
      <c r="D123" s="27">
        <v>18736366.94</v>
      </c>
      <c r="E123" s="27">
        <v>18736366.94</v>
      </c>
      <c r="F123" s="27">
        <v>18736366.94</v>
      </c>
      <c r="G123" s="27">
        <v>0</v>
      </c>
    </row>
    <row r="124" spans="1:7" ht="12.75">
      <c r="A124" s="34" t="s">
        <v>155</v>
      </c>
      <c r="B124" s="27">
        <v>0</v>
      </c>
      <c r="C124" s="27">
        <v>2644949</v>
      </c>
      <c r="D124" s="27">
        <v>2644949</v>
      </c>
      <c r="E124" s="27">
        <v>2644949</v>
      </c>
      <c r="F124" s="27">
        <v>2644949</v>
      </c>
      <c r="G124" s="27">
        <v>0</v>
      </c>
    </row>
    <row r="125" spans="1:7" ht="12.75">
      <c r="A125" s="1" t="s">
        <v>10</v>
      </c>
      <c r="B125" s="11">
        <v>70017541440</v>
      </c>
      <c r="C125" s="11">
        <v>273344192.2600012</v>
      </c>
      <c r="D125" s="11">
        <v>52038377697.259995</v>
      </c>
      <c r="E125" s="11">
        <v>52043369848.73</v>
      </c>
      <c r="F125" s="11">
        <v>50313694970.72999</v>
      </c>
      <c r="G125" s="11">
        <v>-4992151.469999277</v>
      </c>
    </row>
    <row r="126" spans="1:7" ht="13.5" thickBot="1">
      <c r="A126" s="2"/>
      <c r="B126" s="9"/>
      <c r="C126" s="9"/>
      <c r="D126" s="9"/>
      <c r="E126" s="9"/>
      <c r="F126" s="9"/>
      <c r="G126" s="9"/>
    </row>
    <row r="128" spans="3:6" ht="12.75">
      <c r="C128" s="12"/>
      <c r="F128" s="12"/>
    </row>
    <row r="129" ht="12.75">
      <c r="B129" s="12"/>
    </row>
  </sheetData>
  <mergeCells count="8">
    <mergeCell ref="A9:A10"/>
    <mergeCell ref="B9:F9"/>
    <mergeCell ref="G9:G10"/>
    <mergeCell ref="A3:G3"/>
    <mergeCell ref="A4:G4"/>
    <mergeCell ref="A5:G5"/>
    <mergeCell ref="A8:G8"/>
    <mergeCell ref="A6:G6"/>
  </mergeCells>
  <printOptions horizontalCentered="1"/>
  <pageMargins left="0" right="0" top="0" bottom="0.7480314960629921" header="0.31496062992125984" footer="0.31496062992125984"/>
  <pageSetup fitToHeight="0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workbookViewId="0" topLeftCell="A1">
      <selection activeCell="B11" sqref="B11"/>
    </sheetView>
  </sheetViews>
  <sheetFormatPr defaultColWidth="11.421875" defaultRowHeight="12.75"/>
  <sheetData>
    <row r="3" spans="2:11" ht="12.75">
      <c r="B3" s="28" t="s">
        <v>33</v>
      </c>
      <c r="C3" s="28" t="s">
        <v>34</v>
      </c>
      <c r="D3" s="28"/>
      <c r="E3" s="28" t="s">
        <v>35</v>
      </c>
      <c r="F3" s="28" t="s">
        <v>36</v>
      </c>
      <c r="G3" s="28"/>
      <c r="H3" s="28"/>
      <c r="I3" s="28"/>
      <c r="J3" s="28"/>
      <c r="K3" s="28"/>
    </row>
    <row r="4" spans="2:11" ht="12.75">
      <c r="B4" s="31" t="s">
        <v>76</v>
      </c>
      <c r="C4" s="31" t="s">
        <v>37</v>
      </c>
      <c r="D4" s="28"/>
      <c r="E4" s="28" t="str">
        <f>+VLOOKUP(MID(B4,4,3),$I$4:$J$15,2,FALSE)</f>
        <v>Enero</v>
      </c>
      <c r="F4" s="28" t="str">
        <f>+VLOOKUP(RIGHT(B4,3),$I$4:$J$15,2,FALSE)</f>
        <v>Septiembre</v>
      </c>
      <c r="G4" s="28"/>
      <c r="H4" s="28"/>
      <c r="I4" s="28" t="s">
        <v>40</v>
      </c>
      <c r="J4" s="28" t="s">
        <v>38</v>
      </c>
      <c r="K4" s="29" t="s">
        <v>41</v>
      </c>
    </row>
    <row r="5" spans="2:11" ht="12.75">
      <c r="B5" s="28"/>
      <c r="C5" s="28"/>
      <c r="D5" s="28"/>
      <c r="E5" s="30" t="str">
        <f>+VLOOKUP(E4,$J$4:$K$15,2,FALSE)</f>
        <v>01</v>
      </c>
      <c r="F5" s="28" t="str">
        <f>+VLOOKUP(F4,$J$4:$K$15,2,FALSE)</f>
        <v>09</v>
      </c>
      <c r="G5" s="28"/>
      <c r="H5" s="28"/>
      <c r="I5" s="28" t="s">
        <v>43</v>
      </c>
      <c r="J5" s="28" t="s">
        <v>44</v>
      </c>
      <c r="K5" s="29" t="s">
        <v>45</v>
      </c>
    </row>
    <row r="6" spans="2:11" ht="12.75">
      <c r="B6" s="28" t="s">
        <v>46</v>
      </c>
      <c r="C6" s="28"/>
      <c r="D6" s="28"/>
      <c r="E6" s="28"/>
      <c r="F6" s="28"/>
      <c r="G6" s="28"/>
      <c r="H6" s="28"/>
      <c r="I6" s="28" t="s">
        <v>47</v>
      </c>
      <c r="J6" s="28" t="s">
        <v>39</v>
      </c>
      <c r="K6" s="29" t="s">
        <v>42</v>
      </c>
    </row>
    <row r="7" spans="2:11" ht="12.75">
      <c r="B7" s="28"/>
      <c r="C7" s="28"/>
      <c r="D7" s="28"/>
      <c r="E7" s="28"/>
      <c r="F7" s="28"/>
      <c r="G7" s="28"/>
      <c r="H7" s="28"/>
      <c r="I7" s="28" t="s">
        <v>48</v>
      </c>
      <c r="J7" s="28" t="s">
        <v>49</v>
      </c>
      <c r="K7" s="29" t="s">
        <v>50</v>
      </c>
    </row>
    <row r="8" spans="2:11" ht="12.75">
      <c r="B8" s="28"/>
      <c r="C8" s="28"/>
      <c r="D8" s="28"/>
      <c r="E8" s="28"/>
      <c r="F8" s="28"/>
      <c r="G8" s="28"/>
      <c r="H8" s="28"/>
      <c r="I8" s="28" t="s">
        <v>51</v>
      </c>
      <c r="J8" s="28" t="s">
        <v>52</v>
      </c>
      <c r="K8" s="29" t="s">
        <v>53</v>
      </c>
    </row>
    <row r="9" spans="2:11" ht="12.75">
      <c r="B9" s="28"/>
      <c r="C9" s="28"/>
      <c r="D9" s="28"/>
      <c r="E9" s="28"/>
      <c r="F9" s="28"/>
      <c r="G9" s="28"/>
      <c r="H9" s="28"/>
      <c r="I9" s="28" t="s">
        <v>54</v>
      </c>
      <c r="J9" s="28" t="s">
        <v>55</v>
      </c>
      <c r="K9" s="29" t="s">
        <v>56</v>
      </c>
    </row>
    <row r="10" spans="2:11" ht="12.75">
      <c r="B10" s="28" t="str">
        <f>CONCATENATE("Del ",1," de ",E4," al ",DAY(EOMONTH(DATE("20"&amp;C4,F5,1),0))," de ",F4," del ","20"&amp;C4)</f>
        <v>Del 1 de Enero al 30 de Septiembre del 2019</v>
      </c>
      <c r="C10" s="28"/>
      <c r="D10" s="28"/>
      <c r="E10" s="28"/>
      <c r="F10" s="28"/>
      <c r="G10" s="28"/>
      <c r="H10" s="28"/>
      <c r="I10" s="28" t="s">
        <v>57</v>
      </c>
      <c r="J10" s="28" t="s">
        <v>58</v>
      </c>
      <c r="K10" s="29" t="s">
        <v>59</v>
      </c>
    </row>
    <row r="11" spans="2:11" ht="12.75">
      <c r="B11" s="28"/>
      <c r="C11" s="28"/>
      <c r="D11" s="28"/>
      <c r="E11" s="28"/>
      <c r="F11" s="28"/>
      <c r="G11" s="28"/>
      <c r="H11" s="28"/>
      <c r="I11" s="28" t="s">
        <v>60</v>
      </c>
      <c r="J11" s="28" t="s">
        <v>61</v>
      </c>
      <c r="K11" s="29" t="s">
        <v>62</v>
      </c>
    </row>
    <row r="12" spans="2:11" ht="12.75">
      <c r="B12" s="28"/>
      <c r="C12" s="28"/>
      <c r="D12" s="28"/>
      <c r="E12" s="28"/>
      <c r="F12" s="28"/>
      <c r="G12" s="28"/>
      <c r="H12" s="28"/>
      <c r="I12" s="28" t="s">
        <v>63</v>
      </c>
      <c r="J12" s="28" t="s">
        <v>64</v>
      </c>
      <c r="K12" s="29" t="s">
        <v>65</v>
      </c>
    </row>
    <row r="13" spans="2:11" ht="12.75">
      <c r="B13" s="28"/>
      <c r="C13" s="28"/>
      <c r="D13" s="28"/>
      <c r="E13" s="28"/>
      <c r="F13" s="28"/>
      <c r="G13" s="28"/>
      <c r="H13" s="28"/>
      <c r="I13" s="28" t="s">
        <v>66</v>
      </c>
      <c r="J13" s="28" t="s">
        <v>67</v>
      </c>
      <c r="K13" s="29" t="s">
        <v>68</v>
      </c>
    </row>
    <row r="14" spans="2:11" ht="12.75">
      <c r="B14" s="28"/>
      <c r="C14" s="28"/>
      <c r="D14" s="28"/>
      <c r="E14" s="28"/>
      <c r="F14" s="28"/>
      <c r="G14" s="28"/>
      <c r="H14" s="28"/>
      <c r="I14" s="28" t="s">
        <v>69</v>
      </c>
      <c r="J14" s="28" t="s">
        <v>70</v>
      </c>
      <c r="K14" s="29" t="s">
        <v>71</v>
      </c>
    </row>
    <row r="15" spans="2:11" ht="12.75">
      <c r="B15" s="28"/>
      <c r="C15" s="28"/>
      <c r="D15" s="28"/>
      <c r="E15" s="28"/>
      <c r="F15" s="28"/>
      <c r="G15" s="28"/>
      <c r="H15" s="28"/>
      <c r="I15" s="28" t="s">
        <v>72</v>
      </c>
      <c r="J15" s="28" t="s">
        <v>73</v>
      </c>
      <c r="K15" s="29" t="s">
        <v>74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9"/>
  <sheetViews>
    <sheetView zoomScale="80" zoomScaleNormal="80" workbookViewId="0" topLeftCell="A1">
      <selection activeCell="I2" sqref="I2"/>
    </sheetView>
  </sheetViews>
  <sheetFormatPr defaultColWidth="11.421875" defaultRowHeight="12.75"/>
  <cols>
    <col min="1" max="1" width="45.57421875" style="0" bestFit="1" customWidth="1"/>
    <col min="2" max="2" width="138.421875" style="0" bestFit="1" customWidth="1"/>
    <col min="3" max="3" width="21.421875" style="0" bestFit="1" customWidth="1"/>
    <col min="4" max="4" width="28.421875" style="0" bestFit="1" customWidth="1"/>
    <col min="5" max="5" width="21.421875" style="0" bestFit="1" customWidth="1"/>
    <col min="6" max="7" width="17.421875" style="0" bestFit="1" customWidth="1"/>
    <col min="8" max="8" width="19.57421875" style="0" bestFit="1" customWidth="1"/>
    <col min="9" max="9" width="22.57421875" style="0" bestFit="1" customWidth="1"/>
    <col min="10" max="10" width="17.28125" style="0" customWidth="1"/>
    <col min="11" max="11" width="49.7109375" style="0" customWidth="1"/>
  </cols>
  <sheetData>
    <row r="1" spans="1:17" ht="63.75">
      <c r="A1" s="7" t="s">
        <v>17</v>
      </c>
      <c r="B1" s="7" t="s">
        <v>14</v>
      </c>
      <c r="C1" s="24" t="s">
        <v>22</v>
      </c>
      <c r="D1" s="24" t="s">
        <v>23</v>
      </c>
      <c r="E1" s="24" t="s">
        <v>24</v>
      </c>
      <c r="F1" s="24" t="s">
        <v>25</v>
      </c>
      <c r="G1" s="24" t="s">
        <v>26</v>
      </c>
      <c r="H1" s="24" t="s">
        <v>27</v>
      </c>
      <c r="J1" s="7" t="s">
        <v>17</v>
      </c>
      <c r="K1" s="7" t="s">
        <v>14</v>
      </c>
      <c r="L1" s="24" t="s">
        <v>22</v>
      </c>
      <c r="M1" s="24" t="s">
        <v>23</v>
      </c>
      <c r="N1" s="24" t="s">
        <v>24</v>
      </c>
      <c r="O1" s="24" t="s">
        <v>25</v>
      </c>
      <c r="P1" s="24" t="s">
        <v>26</v>
      </c>
      <c r="Q1" s="24" t="s">
        <v>27</v>
      </c>
    </row>
    <row r="2" spans="1:17" ht="12.75">
      <c r="A2" s="4" t="s">
        <v>31</v>
      </c>
      <c r="B2" s="4" t="s">
        <v>78</v>
      </c>
      <c r="C2" s="22">
        <v>923814303</v>
      </c>
      <c r="D2" s="13">
        <v>0</v>
      </c>
      <c r="E2" s="22">
        <v>662114659</v>
      </c>
      <c r="F2" s="14">
        <v>662114659</v>
      </c>
      <c r="G2" s="14">
        <v>662114659</v>
      </c>
      <c r="H2" s="14">
        <v>261699644</v>
      </c>
      <c r="I2" t="str">
        <f>+"B"&amp;MATCH("2",fuente1!A1:A210,0)</f>
        <v>B83</v>
      </c>
      <c r="J2" t="str">
        <f>+RIGHT(I2,2)</f>
        <v>83</v>
      </c>
      <c r="K2" s="26" t="str">
        <f ca="1">+INDIRECT(I2,TRUE)</f>
        <v>Secretaría de Finanzas y Administración</v>
      </c>
      <c r="L2">
        <f ca="1">+INDIRECT("C"&amp;J2,TRUE)</f>
        <v>0</v>
      </c>
      <c r="M2">
        <f ca="1">+INDIRECT("D"&amp;J2,TRUE)</f>
        <v>1518920</v>
      </c>
      <c r="N2">
        <f ca="1">+INDIRECT("e"&amp;J2,TRUE)</f>
        <v>1518920</v>
      </c>
      <c r="O2">
        <f ca="1">+INDIRECT("f"&amp;J2,TRUE)</f>
        <v>1518920</v>
      </c>
      <c r="P2">
        <f ca="1">+INDIRECT("g"&amp;J2,TRUE)</f>
        <v>1518920</v>
      </c>
      <c r="Q2">
        <f ca="1">+INDIRECT("h"&amp;J2,TRUE)</f>
        <v>0</v>
      </c>
    </row>
    <row r="3" spans="1:17" ht="12.75">
      <c r="A3" s="4" t="s">
        <v>31</v>
      </c>
      <c r="B3" s="4" t="s">
        <v>79</v>
      </c>
      <c r="C3" s="22">
        <v>1332291150</v>
      </c>
      <c r="D3" s="13">
        <v>0</v>
      </c>
      <c r="E3" s="22">
        <v>1021349696</v>
      </c>
      <c r="F3" s="14">
        <v>1021349696</v>
      </c>
      <c r="G3" s="14">
        <v>1010828969.5</v>
      </c>
      <c r="H3" s="14">
        <v>310941454</v>
      </c>
      <c r="I3" s="20" t="str">
        <f>+"B"&amp;(J2+1)</f>
        <v>B84</v>
      </c>
      <c r="J3">
        <f>+J2+1</f>
        <v>84</v>
      </c>
      <c r="K3" s="26" t="str">
        <f aca="true" t="shared" si="0" ref="K3:K66">+INDIRECT(I3,TRUE)</f>
        <v>Secretaría de Comunicaciones y Obras Publicas</v>
      </c>
      <c r="L3">
        <f aca="true" t="shared" si="1" ref="L3:L66">+INDIRECT("C"&amp;J3,TRUE)</f>
        <v>215243092</v>
      </c>
      <c r="M3">
        <f aca="true" t="shared" si="2" ref="M3:M66">+INDIRECT("D"&amp;J3,TRUE)</f>
        <v>80744630.68</v>
      </c>
      <c r="N3">
        <f aca="true" t="shared" si="3" ref="N3:N66">+INDIRECT("e"&amp;J3,TRUE)</f>
        <v>244668778.68</v>
      </c>
      <c r="O3">
        <f aca="true" t="shared" si="4" ref="O3:O66">+INDIRECT("f"&amp;J3,TRUE)</f>
        <v>244668778.68</v>
      </c>
      <c r="P3">
        <f aca="true" t="shared" si="5" ref="P3:P66">+INDIRECT("g"&amp;J3,TRUE)</f>
        <v>230511024.68</v>
      </c>
      <c r="Q3">
        <f aca="true" t="shared" si="6" ref="Q3:Q66">+INDIRECT("h"&amp;J3,TRUE)</f>
        <v>51318944</v>
      </c>
    </row>
    <row r="4" spans="1:17" ht="12.75">
      <c r="A4" s="4" t="s">
        <v>31</v>
      </c>
      <c r="B4" s="4" t="s">
        <v>80</v>
      </c>
      <c r="C4" s="22">
        <v>93548924</v>
      </c>
      <c r="D4" s="14">
        <v>-20805714.3</v>
      </c>
      <c r="E4" s="22">
        <v>54931888.7</v>
      </c>
      <c r="F4" s="14">
        <v>54871075.21</v>
      </c>
      <c r="G4" s="14">
        <v>48149542.64</v>
      </c>
      <c r="H4" s="14">
        <v>17872134.49</v>
      </c>
      <c r="I4" s="20" t="str">
        <f aca="true" t="shared" si="7" ref="I4:I67">+"B"&amp;(J3+1)</f>
        <v>B85</v>
      </c>
      <c r="J4">
        <f aca="true" t="shared" si="8" ref="J4:J67">+J3+1</f>
        <v>85</v>
      </c>
      <c r="K4" s="26" t="str">
        <f ca="1" t="shared" si="0"/>
        <v>Secretaría de Desarrollo Rural y Agroalimentario</v>
      </c>
      <c r="L4">
        <f ca="1" t="shared" si="1"/>
        <v>0</v>
      </c>
      <c r="M4">
        <f ca="1" t="shared" si="2"/>
        <v>73249340.64</v>
      </c>
      <c r="N4">
        <f ca="1" t="shared" si="3"/>
        <v>73249340.64</v>
      </c>
      <c r="O4">
        <f ca="1" t="shared" si="4"/>
        <v>73249340.64</v>
      </c>
      <c r="P4">
        <f ca="1" t="shared" si="5"/>
        <v>71197612.19</v>
      </c>
      <c r="Q4">
        <f ca="1" t="shared" si="6"/>
        <v>0</v>
      </c>
    </row>
    <row r="5" spans="1:17" ht="12.75">
      <c r="A5" s="4" t="s">
        <v>31</v>
      </c>
      <c r="B5" s="4" t="s">
        <v>81</v>
      </c>
      <c r="C5" s="22">
        <v>69264294</v>
      </c>
      <c r="D5" s="14">
        <v>-10065607.23</v>
      </c>
      <c r="E5" s="22">
        <v>42125556.77</v>
      </c>
      <c r="F5" s="14">
        <v>42093980.86</v>
      </c>
      <c r="G5" s="14">
        <v>36250385.98</v>
      </c>
      <c r="H5" s="14">
        <v>17104705.91</v>
      </c>
      <c r="I5" s="20" t="str">
        <f t="shared" si="7"/>
        <v>B86</v>
      </c>
      <c r="J5">
        <f t="shared" si="8"/>
        <v>86</v>
      </c>
      <c r="K5" s="26" t="str">
        <f ca="1" t="shared" si="0"/>
        <v>Secretaría de Educación</v>
      </c>
      <c r="L5">
        <f ca="1" t="shared" si="1"/>
        <v>18897551366</v>
      </c>
      <c r="M5">
        <f ca="1" t="shared" si="2"/>
        <v>909884577.53</v>
      </c>
      <c r="N5">
        <f ca="1" t="shared" si="3"/>
        <v>14239424099.53</v>
      </c>
      <c r="O5">
        <f ca="1" t="shared" si="4"/>
        <v>14239463642.58</v>
      </c>
      <c r="P5">
        <f ca="1" t="shared" si="5"/>
        <v>14233520012.04</v>
      </c>
      <c r="Q5">
        <f ca="1" t="shared" si="6"/>
        <v>5567972300.95</v>
      </c>
    </row>
    <row r="6" spans="1:17" ht="12.75">
      <c r="A6" s="4" t="s">
        <v>31</v>
      </c>
      <c r="B6" s="4" t="s">
        <v>82</v>
      </c>
      <c r="C6" s="22">
        <v>62297550</v>
      </c>
      <c r="D6" s="14">
        <v>-13875735.16</v>
      </c>
      <c r="E6" s="22">
        <v>30959957.84</v>
      </c>
      <c r="F6" s="14">
        <v>30939873.19</v>
      </c>
      <c r="G6" s="14">
        <v>26600231.73</v>
      </c>
      <c r="H6" s="14">
        <v>17481941.65</v>
      </c>
      <c r="I6" s="20" t="str">
        <f t="shared" si="7"/>
        <v>B87</v>
      </c>
      <c r="J6">
        <f t="shared" si="8"/>
        <v>87</v>
      </c>
      <c r="K6" s="26" t="str">
        <f ca="1" t="shared" si="0"/>
        <v>Secretaría del Migrante</v>
      </c>
      <c r="L6">
        <f ca="1" t="shared" si="1"/>
        <v>21468147</v>
      </c>
      <c r="M6">
        <f ca="1" t="shared" si="2"/>
        <v>-5000000</v>
      </c>
      <c r="N6">
        <f ca="1" t="shared" si="3"/>
        <v>0</v>
      </c>
      <c r="O6">
        <f ca="1" t="shared" si="4"/>
        <v>0</v>
      </c>
      <c r="P6">
        <f ca="1" t="shared" si="5"/>
        <v>0</v>
      </c>
      <c r="Q6">
        <f ca="1" t="shared" si="6"/>
        <v>16468147</v>
      </c>
    </row>
    <row r="7" spans="1:17" ht="12.75">
      <c r="A7" s="4" t="s">
        <v>31</v>
      </c>
      <c r="B7" s="4" t="s">
        <v>83</v>
      </c>
      <c r="C7" s="22">
        <v>661444141</v>
      </c>
      <c r="D7" s="14">
        <v>-215284226.75</v>
      </c>
      <c r="E7" s="22">
        <v>299029631.25</v>
      </c>
      <c r="F7" s="14">
        <v>298933337.92</v>
      </c>
      <c r="G7" s="14">
        <v>245751705.21</v>
      </c>
      <c r="H7" s="14">
        <v>147226576.33</v>
      </c>
      <c r="I7" s="20" t="str">
        <f t="shared" si="7"/>
        <v>B88</v>
      </c>
      <c r="J7">
        <f t="shared" si="8"/>
        <v>88</v>
      </c>
      <c r="K7" s="26" t="str">
        <f ca="1" t="shared" si="0"/>
        <v>Secretaría de Salud</v>
      </c>
      <c r="L7">
        <f ca="1" t="shared" si="1"/>
        <v>3760546220</v>
      </c>
      <c r="M7">
        <f ca="1" t="shared" si="2"/>
        <v>1217521406.03</v>
      </c>
      <c r="N7">
        <f ca="1" t="shared" si="3"/>
        <v>3988594772.03</v>
      </c>
      <c r="O7">
        <f ca="1" t="shared" si="4"/>
        <v>3988594772.03</v>
      </c>
      <c r="P7">
        <f ca="1" t="shared" si="5"/>
        <v>3982644910.09</v>
      </c>
      <c r="Q7">
        <f ca="1" t="shared" si="6"/>
        <v>989472854</v>
      </c>
    </row>
    <row r="8" spans="1:17" ht="12.75">
      <c r="A8" s="4" t="s">
        <v>31</v>
      </c>
      <c r="B8" s="4" t="s">
        <v>84</v>
      </c>
      <c r="C8" s="22">
        <v>1219174649</v>
      </c>
      <c r="D8" s="14">
        <v>-196471098.38</v>
      </c>
      <c r="E8" s="22">
        <v>731399251.62</v>
      </c>
      <c r="F8" s="14">
        <v>737386264.42</v>
      </c>
      <c r="G8" s="14">
        <v>606571085.19</v>
      </c>
      <c r="H8" s="14">
        <v>285317286.2</v>
      </c>
      <c r="I8" s="20" t="str">
        <f t="shared" si="7"/>
        <v>B89</v>
      </c>
      <c r="J8">
        <f t="shared" si="8"/>
        <v>89</v>
      </c>
      <c r="K8" s="26" t="str">
        <f ca="1" t="shared" si="0"/>
        <v>Secretaría de Medio Ambiente, Cambio Climático y Desarrollo Territorial</v>
      </c>
      <c r="L8">
        <f ca="1" t="shared" si="1"/>
        <v>24156749</v>
      </c>
      <c r="M8">
        <f ca="1" t="shared" si="2"/>
        <v>-9644259.88</v>
      </c>
      <c r="N8">
        <f ca="1" t="shared" si="3"/>
        <v>14512489.12</v>
      </c>
      <c r="O8">
        <f ca="1" t="shared" si="4"/>
        <v>14512489.12</v>
      </c>
      <c r="P8">
        <f ca="1" t="shared" si="5"/>
        <v>14512489.12</v>
      </c>
      <c r="Q8">
        <f ca="1" t="shared" si="6"/>
        <v>0</v>
      </c>
    </row>
    <row r="9" spans="1:17" ht="12.75">
      <c r="A9" s="4" t="s">
        <v>31</v>
      </c>
      <c r="B9" s="4" t="s">
        <v>85</v>
      </c>
      <c r="C9" s="22">
        <v>326102104</v>
      </c>
      <c r="D9" s="14">
        <v>-89441954.84</v>
      </c>
      <c r="E9" s="22">
        <v>137926196.16</v>
      </c>
      <c r="F9" s="14">
        <v>137890463.99</v>
      </c>
      <c r="G9" s="14">
        <v>112153789.12</v>
      </c>
      <c r="H9" s="14">
        <v>98769685.17</v>
      </c>
      <c r="I9" s="20" t="str">
        <f t="shared" si="7"/>
        <v>B90</v>
      </c>
      <c r="J9">
        <f t="shared" si="8"/>
        <v>90</v>
      </c>
      <c r="K9" s="26" t="str">
        <f ca="1" t="shared" si="0"/>
        <v>Inversión Municipal</v>
      </c>
      <c r="L9">
        <f ca="1" t="shared" si="1"/>
        <v>0</v>
      </c>
      <c r="M9">
        <f ca="1" t="shared" si="2"/>
        <v>51251786.51</v>
      </c>
      <c r="N9">
        <f ca="1" t="shared" si="3"/>
        <v>51251786.51</v>
      </c>
      <c r="O9">
        <f ca="1" t="shared" si="4"/>
        <v>51251786.51</v>
      </c>
      <c r="P9">
        <f ca="1" t="shared" si="5"/>
        <v>51251786.51</v>
      </c>
      <c r="Q9">
        <f ca="1" t="shared" si="6"/>
        <v>0</v>
      </c>
    </row>
    <row r="10" spans="1:17" ht="12.75">
      <c r="A10" s="4" t="s">
        <v>31</v>
      </c>
      <c r="B10" s="4" t="s">
        <v>86</v>
      </c>
      <c r="C10" s="22">
        <v>1200884293</v>
      </c>
      <c r="D10" s="14">
        <v>-435814677.02</v>
      </c>
      <c r="E10" s="22">
        <v>523367919.98</v>
      </c>
      <c r="F10" s="14">
        <v>523332016.72</v>
      </c>
      <c r="G10" s="14">
        <v>412544623.24</v>
      </c>
      <c r="H10" s="14">
        <v>241737599.26</v>
      </c>
      <c r="I10" s="20" t="str">
        <f t="shared" si="7"/>
        <v>B91</v>
      </c>
      <c r="J10">
        <f t="shared" si="8"/>
        <v>91</v>
      </c>
      <c r="K10" s="26" t="str">
        <f ca="1" t="shared" si="0"/>
        <v>Participaciones y Aportaciones a Municipios</v>
      </c>
      <c r="L10">
        <f ca="1" t="shared" si="1"/>
        <v>6066963949</v>
      </c>
      <c r="M10">
        <f ca="1" t="shared" si="2"/>
        <v>25404299</v>
      </c>
      <c r="N10">
        <f ca="1" t="shared" si="3"/>
        <v>4474163221</v>
      </c>
      <c r="O10">
        <f ca="1" t="shared" si="4"/>
        <v>4474163221</v>
      </c>
      <c r="P10">
        <f ca="1" t="shared" si="5"/>
        <v>4474163221</v>
      </c>
      <c r="Q10">
        <f ca="1" t="shared" si="6"/>
        <v>1618205027</v>
      </c>
    </row>
    <row r="11" spans="1:17" ht="12.75">
      <c r="A11" s="4" t="s">
        <v>31</v>
      </c>
      <c r="B11" s="4" t="s">
        <v>87</v>
      </c>
      <c r="C11" s="22">
        <v>261569159</v>
      </c>
      <c r="D11" s="14">
        <v>-91162606.95</v>
      </c>
      <c r="E11" s="22">
        <v>124603083.05</v>
      </c>
      <c r="F11" s="14">
        <v>124565394.7</v>
      </c>
      <c r="G11" s="14">
        <v>92943615.51</v>
      </c>
      <c r="H11" s="14">
        <v>45841157.35</v>
      </c>
      <c r="I11" s="20" t="str">
        <f t="shared" si="7"/>
        <v>B92</v>
      </c>
      <c r="J11">
        <f t="shared" si="8"/>
        <v>92</v>
      </c>
      <c r="K11" s="26" t="str">
        <f ca="1" t="shared" si="0"/>
        <v>Deuda Pública y Obligaciones Financieras</v>
      </c>
      <c r="L11">
        <f ca="1" t="shared" si="1"/>
        <v>1852392113</v>
      </c>
      <c r="M11">
        <f ca="1" t="shared" si="2"/>
        <v>-54917623.46</v>
      </c>
      <c r="N11">
        <f ca="1" t="shared" si="3"/>
        <v>1334376431.54</v>
      </c>
      <c r="O11">
        <f ca="1" t="shared" si="4"/>
        <v>1334376431.54</v>
      </c>
      <c r="P11">
        <f ca="1" t="shared" si="5"/>
        <v>1334376431.54</v>
      </c>
      <c r="Q11">
        <f ca="1" t="shared" si="6"/>
        <v>463098058</v>
      </c>
    </row>
    <row r="12" spans="1:17" ht="12.75">
      <c r="A12" s="4" t="s">
        <v>31</v>
      </c>
      <c r="B12" s="4" t="s">
        <v>88</v>
      </c>
      <c r="C12" s="22">
        <v>151971023</v>
      </c>
      <c r="D12" s="14">
        <v>-60040050.41</v>
      </c>
      <c r="E12" s="22">
        <v>54450681.59</v>
      </c>
      <c r="F12" s="14">
        <v>54420823.13</v>
      </c>
      <c r="G12" s="14">
        <v>41278771.07</v>
      </c>
      <c r="H12" s="14">
        <v>37510149.46</v>
      </c>
      <c r="I12" s="20" t="str">
        <f t="shared" si="7"/>
        <v>B93</v>
      </c>
      <c r="J12">
        <f t="shared" si="8"/>
        <v>93</v>
      </c>
      <c r="K12" s="26" t="str">
        <f ca="1" t="shared" si="0"/>
        <v>Instituto del Artesano Michoacano</v>
      </c>
      <c r="L12">
        <f ca="1" t="shared" si="1"/>
        <v>0</v>
      </c>
      <c r="M12">
        <f ca="1" t="shared" si="2"/>
        <v>525000</v>
      </c>
      <c r="N12">
        <f ca="1" t="shared" si="3"/>
        <v>525000</v>
      </c>
      <c r="O12">
        <f ca="1" t="shared" si="4"/>
        <v>525000</v>
      </c>
      <c r="P12">
        <f ca="1" t="shared" si="5"/>
        <v>525000</v>
      </c>
      <c r="Q12">
        <f ca="1" t="shared" si="6"/>
        <v>0</v>
      </c>
    </row>
    <row r="13" spans="1:17" ht="12.75">
      <c r="A13" s="4" t="s">
        <v>31</v>
      </c>
      <c r="B13" s="4" t="s">
        <v>89</v>
      </c>
      <c r="C13" s="22">
        <v>4186405108</v>
      </c>
      <c r="D13" s="14">
        <v>272016778.95</v>
      </c>
      <c r="E13" s="22">
        <v>3965326156.95</v>
      </c>
      <c r="F13" s="14">
        <v>3965326156.95</v>
      </c>
      <c r="G13" s="14">
        <v>3860263356.28</v>
      </c>
      <c r="H13" s="14">
        <v>493095730</v>
      </c>
      <c r="I13" s="20" t="str">
        <f t="shared" si="7"/>
        <v>B94</v>
      </c>
      <c r="J13">
        <f t="shared" si="8"/>
        <v>94</v>
      </c>
      <c r="K13" s="26" t="str">
        <f ca="1" t="shared" si="0"/>
        <v>Secretariado Ejecutivo del Sistema Estatal de Seguridad Publica</v>
      </c>
      <c r="L13">
        <f ca="1" t="shared" si="1"/>
        <v>257419148</v>
      </c>
      <c r="M13">
        <f ca="1" t="shared" si="2"/>
        <v>7701031.16</v>
      </c>
      <c r="N13">
        <f ca="1" t="shared" si="3"/>
        <v>254965302.16</v>
      </c>
      <c r="O13">
        <f ca="1" t="shared" si="4"/>
        <v>254965302.16</v>
      </c>
      <c r="P13">
        <f ca="1" t="shared" si="5"/>
        <v>249413840.57</v>
      </c>
      <c r="Q13">
        <f ca="1" t="shared" si="6"/>
        <v>10154877</v>
      </c>
    </row>
    <row r="14" spans="1:17" ht="12.75">
      <c r="A14" s="4" t="s">
        <v>31</v>
      </c>
      <c r="B14" s="4" t="s">
        <v>90</v>
      </c>
      <c r="C14" s="22">
        <v>1174132104</v>
      </c>
      <c r="D14" s="14">
        <v>-584695031.13</v>
      </c>
      <c r="E14" s="22">
        <v>254563585.87</v>
      </c>
      <c r="F14" s="14">
        <v>254563585.87</v>
      </c>
      <c r="G14" s="14">
        <v>234783148.74</v>
      </c>
      <c r="H14" s="14">
        <v>334873487</v>
      </c>
      <c r="I14" s="20" t="str">
        <f t="shared" si="7"/>
        <v>B95</v>
      </c>
      <c r="J14">
        <f t="shared" si="8"/>
        <v>95</v>
      </c>
      <c r="K14" s="26" t="str">
        <f ca="1" t="shared" si="0"/>
        <v>Comisión Estatal de Cultura Física y Deporte</v>
      </c>
      <c r="L14">
        <f ca="1" t="shared" si="1"/>
        <v>0</v>
      </c>
      <c r="M14">
        <f ca="1" t="shared" si="2"/>
        <v>4315470</v>
      </c>
      <c r="N14">
        <f ca="1" t="shared" si="3"/>
        <v>4315470</v>
      </c>
      <c r="O14">
        <f ca="1" t="shared" si="4"/>
        <v>4315470</v>
      </c>
      <c r="P14">
        <f ca="1" t="shared" si="5"/>
        <v>4315470</v>
      </c>
      <c r="Q14">
        <f ca="1" t="shared" si="6"/>
        <v>0</v>
      </c>
    </row>
    <row r="15" spans="1:17" ht="12.75">
      <c r="A15" s="4" t="s">
        <v>31</v>
      </c>
      <c r="B15" s="4" t="s">
        <v>91</v>
      </c>
      <c r="C15" s="22">
        <v>38619970</v>
      </c>
      <c r="D15" s="14">
        <v>-18150623.66</v>
      </c>
      <c r="E15" s="22">
        <v>16112538.34</v>
      </c>
      <c r="F15" s="14">
        <v>16101223.51</v>
      </c>
      <c r="G15" s="14">
        <v>10162552.28</v>
      </c>
      <c r="H15" s="14">
        <v>4368122.83</v>
      </c>
      <c r="I15" s="20" t="str">
        <f t="shared" si="7"/>
        <v>B96</v>
      </c>
      <c r="J15">
        <f t="shared" si="8"/>
        <v>96</v>
      </c>
      <c r="K15" s="26" t="str">
        <f ca="1" t="shared" si="0"/>
        <v>Universidad Michoacana de San Nicolás de Hidalgo</v>
      </c>
      <c r="L15">
        <f ca="1" t="shared" si="1"/>
        <v>1979209325</v>
      </c>
      <c r="M15">
        <f ca="1" t="shared" si="2"/>
        <v>343213188.66</v>
      </c>
      <c r="N15">
        <f ca="1" t="shared" si="3"/>
        <v>1827620169.66</v>
      </c>
      <c r="O15">
        <f ca="1" t="shared" si="4"/>
        <v>1827620169.66</v>
      </c>
      <c r="P15">
        <f ca="1" t="shared" si="5"/>
        <v>1827620169.66</v>
      </c>
      <c r="Q15">
        <f ca="1" t="shared" si="6"/>
        <v>494802344</v>
      </c>
    </row>
    <row r="16" spans="1:17" ht="12.75">
      <c r="A16" s="4" t="s">
        <v>31</v>
      </c>
      <c r="B16" s="4" t="s">
        <v>92</v>
      </c>
      <c r="C16" s="22">
        <v>3103026636</v>
      </c>
      <c r="D16" s="14">
        <v>-459512026.45</v>
      </c>
      <c r="E16" s="22">
        <v>1753066347.55</v>
      </c>
      <c r="F16" s="14">
        <v>1753010411.79</v>
      </c>
      <c r="G16" s="14">
        <v>1426965890.83</v>
      </c>
      <c r="H16" s="14">
        <v>890504197.76</v>
      </c>
      <c r="I16" s="20" t="str">
        <f t="shared" si="7"/>
        <v>B97</v>
      </c>
      <c r="J16">
        <f t="shared" si="8"/>
        <v>97</v>
      </c>
      <c r="K16" s="26" t="str">
        <f ca="1" t="shared" si="0"/>
        <v>Sistema para el Desarrollo Integral de la Familia, Michoacán</v>
      </c>
      <c r="L16">
        <f ca="1" t="shared" si="1"/>
        <v>593650299</v>
      </c>
      <c r="M16">
        <f ca="1" t="shared" si="2"/>
        <v>8321887.5</v>
      </c>
      <c r="N16">
        <f ca="1" t="shared" si="3"/>
        <v>453559555.5</v>
      </c>
      <c r="O16">
        <f ca="1" t="shared" si="4"/>
        <v>453559555.5</v>
      </c>
      <c r="P16">
        <f ca="1" t="shared" si="5"/>
        <v>453559555.5</v>
      </c>
      <c r="Q16">
        <f ca="1" t="shared" si="6"/>
        <v>148412631</v>
      </c>
    </row>
    <row r="17" spans="1:17" ht="12.75">
      <c r="A17" s="4" t="s">
        <v>31</v>
      </c>
      <c r="B17" s="4" t="s">
        <v>93</v>
      </c>
      <c r="C17" s="22">
        <v>299267500</v>
      </c>
      <c r="D17" s="14">
        <v>115000001</v>
      </c>
      <c r="E17" s="22">
        <v>281950619</v>
      </c>
      <c r="F17" s="14">
        <v>281950619</v>
      </c>
      <c r="G17" s="14">
        <v>281950619</v>
      </c>
      <c r="H17" s="14">
        <v>132316882</v>
      </c>
      <c r="I17" s="20" t="str">
        <f t="shared" si="7"/>
        <v>B98</v>
      </c>
      <c r="J17">
        <f t="shared" si="8"/>
        <v>98</v>
      </c>
      <c r="K17" s="26" t="str">
        <f ca="1" t="shared" si="0"/>
        <v>Colegio de Bachilleres del Estado de Michoacán</v>
      </c>
      <c r="L17">
        <f ca="1" t="shared" si="1"/>
        <v>602614479</v>
      </c>
      <c r="M17">
        <f ca="1" t="shared" si="2"/>
        <v>-30880415.06</v>
      </c>
      <c r="N17">
        <f ca="1" t="shared" si="3"/>
        <v>421080369.94</v>
      </c>
      <c r="O17">
        <f ca="1" t="shared" si="4"/>
        <v>421080369.94</v>
      </c>
      <c r="P17">
        <f ca="1" t="shared" si="5"/>
        <v>421080369.94</v>
      </c>
      <c r="Q17">
        <f ca="1" t="shared" si="6"/>
        <v>150653694</v>
      </c>
    </row>
    <row r="18" spans="1:17" ht="12.75">
      <c r="A18" s="4" t="s">
        <v>31</v>
      </c>
      <c r="B18" s="4" t="s">
        <v>94</v>
      </c>
      <c r="C18" s="22">
        <v>107422512</v>
      </c>
      <c r="D18" s="14">
        <v>-8106911.8</v>
      </c>
      <c r="E18" s="22">
        <v>70341528.2</v>
      </c>
      <c r="F18" s="14">
        <v>70313236.79</v>
      </c>
      <c r="G18" s="14">
        <v>57533182.76</v>
      </c>
      <c r="H18" s="14">
        <v>29002363.41</v>
      </c>
      <c r="I18" s="20" t="str">
        <f t="shared" si="7"/>
        <v>B99</v>
      </c>
      <c r="J18">
        <f t="shared" si="8"/>
        <v>99</v>
      </c>
      <c r="K18" s="26" t="str">
        <f ca="1" t="shared" si="0"/>
        <v>Colegio de Educación Profesional Técnica del Estado de Michoacán</v>
      </c>
      <c r="L18">
        <f ca="1" t="shared" si="1"/>
        <v>207900219</v>
      </c>
      <c r="M18">
        <f ca="1" t="shared" si="2"/>
        <v>-277250.32</v>
      </c>
      <c r="N18">
        <f ca="1" t="shared" si="3"/>
        <v>143542568.68</v>
      </c>
      <c r="O18">
        <f ca="1" t="shared" si="4"/>
        <v>143542568.68</v>
      </c>
      <c r="P18">
        <f ca="1" t="shared" si="5"/>
        <v>143542568.68</v>
      </c>
      <c r="Q18">
        <f ca="1" t="shared" si="6"/>
        <v>64080400</v>
      </c>
    </row>
    <row r="19" spans="1:17" ht="12.75">
      <c r="A19" s="4" t="s">
        <v>31</v>
      </c>
      <c r="B19" s="4" t="s">
        <v>95</v>
      </c>
      <c r="C19" s="22">
        <v>101125171</v>
      </c>
      <c r="D19" s="14">
        <v>-3412245.14</v>
      </c>
      <c r="E19" s="22">
        <v>66955906.86</v>
      </c>
      <c r="F19" s="14">
        <v>66887485.76</v>
      </c>
      <c r="G19" s="14">
        <v>57627585.2</v>
      </c>
      <c r="H19" s="14">
        <v>30825440.1</v>
      </c>
      <c r="I19" s="20" t="str">
        <f t="shared" si="7"/>
        <v>B100</v>
      </c>
      <c r="J19">
        <f t="shared" si="8"/>
        <v>100</v>
      </c>
      <c r="K19" s="26" t="str">
        <f ca="1" t="shared" si="0"/>
        <v>Universidad Tecnológica de Morelia</v>
      </c>
      <c r="L19">
        <f ca="1" t="shared" si="1"/>
        <v>0</v>
      </c>
      <c r="M19">
        <f ca="1" t="shared" si="2"/>
        <v>21144624</v>
      </c>
      <c r="N19">
        <f ca="1" t="shared" si="3"/>
        <v>21144624</v>
      </c>
      <c r="O19">
        <f ca="1" t="shared" si="4"/>
        <v>21144624</v>
      </c>
      <c r="P19">
        <f ca="1" t="shared" si="5"/>
        <v>21144624</v>
      </c>
      <c r="Q19">
        <f ca="1" t="shared" si="6"/>
        <v>0</v>
      </c>
    </row>
    <row r="20" spans="1:17" ht="12.75">
      <c r="A20" s="4" t="s">
        <v>31</v>
      </c>
      <c r="B20" s="4" t="s">
        <v>96</v>
      </c>
      <c r="C20" s="22">
        <v>245325769</v>
      </c>
      <c r="D20" s="14">
        <v>-122690781.9</v>
      </c>
      <c r="E20" s="22">
        <v>61386564.1</v>
      </c>
      <c r="F20" s="14">
        <v>61354773.85</v>
      </c>
      <c r="G20" s="14">
        <v>50112883.86</v>
      </c>
      <c r="H20" s="14">
        <v>61280213.25</v>
      </c>
      <c r="I20" s="20" t="str">
        <f t="shared" si="7"/>
        <v>B101</v>
      </c>
      <c r="J20">
        <f t="shared" si="8"/>
        <v>101</v>
      </c>
      <c r="K20" s="26" t="str">
        <f ca="1" t="shared" si="0"/>
        <v>Colegio de Estudios Científicos y Tecnológicos del Estado de Michoacán</v>
      </c>
      <c r="L20">
        <f ca="1" t="shared" si="1"/>
        <v>441850713</v>
      </c>
      <c r="M20">
        <f ca="1" t="shared" si="2"/>
        <v>98373474.51</v>
      </c>
      <c r="N20">
        <f ca="1" t="shared" si="3"/>
        <v>373903076.51</v>
      </c>
      <c r="O20">
        <f ca="1" t="shared" si="4"/>
        <v>373903076.51</v>
      </c>
      <c r="P20">
        <f ca="1" t="shared" si="5"/>
        <v>373903076.51</v>
      </c>
      <c r="Q20">
        <f ca="1" t="shared" si="6"/>
        <v>166321111</v>
      </c>
    </row>
    <row r="21" spans="1:17" ht="12.75">
      <c r="A21" s="4" t="s">
        <v>31</v>
      </c>
      <c r="B21" s="4" t="s">
        <v>97</v>
      </c>
      <c r="C21" s="22">
        <v>200000000</v>
      </c>
      <c r="D21" s="14">
        <v>-41389587.76</v>
      </c>
      <c r="E21" s="22">
        <v>100782010.24</v>
      </c>
      <c r="F21" s="14">
        <v>100747988.29</v>
      </c>
      <c r="G21" s="14">
        <v>79392383.16</v>
      </c>
      <c r="H21" s="14">
        <v>57862423.95</v>
      </c>
      <c r="I21" s="20" t="str">
        <f t="shared" si="7"/>
        <v>B102</v>
      </c>
      <c r="J21">
        <f t="shared" si="8"/>
        <v>102</v>
      </c>
      <c r="K21" s="26" t="str">
        <f ca="1" t="shared" si="0"/>
        <v>Instituto de Capacitación para el trabajo del Estado de  Michoacán</v>
      </c>
      <c r="L21">
        <f ca="1" t="shared" si="1"/>
        <v>116871563</v>
      </c>
      <c r="M21">
        <f ca="1" t="shared" si="2"/>
        <v>-28166534.02</v>
      </c>
      <c r="N21">
        <f ca="1" t="shared" si="3"/>
        <v>78961978.98</v>
      </c>
      <c r="O21">
        <f ca="1" t="shared" si="4"/>
        <v>78961978.98</v>
      </c>
      <c r="P21">
        <f ca="1" t="shared" si="5"/>
        <v>78961978.98</v>
      </c>
      <c r="Q21">
        <f ca="1" t="shared" si="6"/>
        <v>9743050</v>
      </c>
    </row>
    <row r="22" spans="1:17" ht="12.75">
      <c r="A22" s="4" t="s">
        <v>31</v>
      </c>
      <c r="B22" s="4" t="s">
        <v>98</v>
      </c>
      <c r="C22" s="22">
        <v>948064076</v>
      </c>
      <c r="D22" s="14">
        <v>-481598966.32</v>
      </c>
      <c r="E22" s="22">
        <v>229449084.68</v>
      </c>
      <c r="F22" s="14">
        <v>229449084.68</v>
      </c>
      <c r="G22" s="14">
        <v>227872572.78</v>
      </c>
      <c r="H22" s="14">
        <v>237016025</v>
      </c>
      <c r="I22" s="20" t="str">
        <f t="shared" si="7"/>
        <v>B103</v>
      </c>
      <c r="J22">
        <f t="shared" si="8"/>
        <v>103</v>
      </c>
      <c r="K22" s="26" t="str">
        <f ca="1" t="shared" si="0"/>
        <v>Instituto de la Infraestructura Física Educativa del Estado de Michoacán</v>
      </c>
      <c r="L22">
        <f ca="1" t="shared" si="1"/>
        <v>513398208</v>
      </c>
      <c r="M22">
        <f ca="1" t="shared" si="2"/>
        <v>-157540729.14</v>
      </c>
      <c r="N22">
        <f ca="1" t="shared" si="3"/>
        <v>227507926.86</v>
      </c>
      <c r="O22">
        <f ca="1" t="shared" si="4"/>
        <v>227507926.86</v>
      </c>
      <c r="P22">
        <f ca="1" t="shared" si="5"/>
        <v>227507926.86</v>
      </c>
      <c r="Q22">
        <f ca="1" t="shared" si="6"/>
        <v>128349552</v>
      </c>
    </row>
    <row r="23" spans="1:17" ht="12.75">
      <c r="A23" s="4" t="s">
        <v>31</v>
      </c>
      <c r="B23" s="4" t="s">
        <v>99</v>
      </c>
      <c r="C23" s="22">
        <v>6578486245</v>
      </c>
      <c r="D23" s="14">
        <v>237930452</v>
      </c>
      <c r="E23" s="22">
        <v>5170189913</v>
      </c>
      <c r="F23" s="14">
        <v>5170189913</v>
      </c>
      <c r="G23" s="14">
        <v>5170189913</v>
      </c>
      <c r="H23" s="14">
        <v>1646226784</v>
      </c>
      <c r="I23" s="20" t="str">
        <f t="shared" si="7"/>
        <v>B104</v>
      </c>
      <c r="J23">
        <f t="shared" si="8"/>
        <v>104</v>
      </c>
      <c r="K23" s="26" t="str">
        <f ca="1" t="shared" si="0"/>
        <v>Universidad de la Ciénega del Estado de Michoacán de Ocampo</v>
      </c>
      <c r="L23">
        <f ca="1" t="shared" si="1"/>
        <v>35957194</v>
      </c>
      <c r="M23">
        <f ca="1" t="shared" si="2"/>
        <v>1940895</v>
      </c>
      <c r="N23">
        <f ca="1" t="shared" si="3"/>
        <v>28934000</v>
      </c>
      <c r="O23">
        <f ca="1" t="shared" si="4"/>
        <v>28934000</v>
      </c>
      <c r="P23">
        <f ca="1" t="shared" si="5"/>
        <v>28934000</v>
      </c>
      <c r="Q23">
        <f ca="1" t="shared" si="6"/>
        <v>8964089</v>
      </c>
    </row>
    <row r="24" spans="1:17" ht="12.75">
      <c r="A24" s="4" t="s">
        <v>31</v>
      </c>
      <c r="B24" s="4" t="s">
        <v>100</v>
      </c>
      <c r="C24" s="22">
        <v>227735467</v>
      </c>
      <c r="D24" s="14">
        <v>-66805240</v>
      </c>
      <c r="E24" s="23">
        <v>0</v>
      </c>
      <c r="F24" s="13">
        <v>0</v>
      </c>
      <c r="G24" s="13">
        <v>0</v>
      </c>
      <c r="H24" s="14">
        <v>160930227</v>
      </c>
      <c r="I24" s="20" t="str">
        <f t="shared" si="7"/>
        <v>B105</v>
      </c>
      <c r="J24">
        <f t="shared" si="8"/>
        <v>105</v>
      </c>
      <c r="K24" s="26" t="str">
        <f ca="1" t="shared" si="0"/>
        <v>Universidad Intercultural Indígena de Michoacán</v>
      </c>
      <c r="L24">
        <f ca="1" t="shared" si="1"/>
        <v>17085983</v>
      </c>
      <c r="M24">
        <f ca="1" t="shared" si="2"/>
        <v>-1271609.11</v>
      </c>
      <c r="N24">
        <f ca="1" t="shared" si="3"/>
        <v>14530013.89</v>
      </c>
      <c r="O24">
        <f ca="1" t="shared" si="4"/>
        <v>14530013.89</v>
      </c>
      <c r="P24">
        <f ca="1" t="shared" si="5"/>
        <v>14530013.89</v>
      </c>
      <c r="Q24">
        <f ca="1" t="shared" si="6"/>
        <v>1284360</v>
      </c>
    </row>
    <row r="25" spans="1:17" ht="12.75">
      <c r="A25" s="4" t="s">
        <v>31</v>
      </c>
      <c r="B25" s="4" t="s">
        <v>101</v>
      </c>
      <c r="C25" s="22">
        <v>1184377892</v>
      </c>
      <c r="D25" s="14">
        <v>-463074686.96</v>
      </c>
      <c r="E25" s="22">
        <v>480995548.04</v>
      </c>
      <c r="F25" s="14">
        <v>480995548.04</v>
      </c>
      <c r="G25" s="14">
        <v>478404736.29</v>
      </c>
      <c r="H25" s="14">
        <v>240307657</v>
      </c>
      <c r="I25" s="20" t="str">
        <f t="shared" si="7"/>
        <v>B106</v>
      </c>
      <c r="J25">
        <f t="shared" si="8"/>
        <v>106</v>
      </c>
      <c r="K25" s="26" t="str">
        <f ca="1" t="shared" si="0"/>
        <v>Comisión Estatal para el Desarrollo de Pueblos Indígenas</v>
      </c>
      <c r="L25">
        <f ca="1" t="shared" si="1"/>
        <v>23300417</v>
      </c>
      <c r="M25">
        <f ca="1" t="shared" si="2"/>
        <v>-23300417</v>
      </c>
      <c r="N25">
        <f ca="1" t="shared" si="3"/>
        <v>0</v>
      </c>
      <c r="O25">
        <f ca="1" t="shared" si="4"/>
        <v>0</v>
      </c>
      <c r="P25">
        <f ca="1" t="shared" si="5"/>
        <v>0</v>
      </c>
      <c r="Q25">
        <f ca="1" t="shared" si="6"/>
        <v>0</v>
      </c>
    </row>
    <row r="26" spans="1:17" ht="12.75">
      <c r="A26" s="4" t="s">
        <v>31</v>
      </c>
      <c r="B26" s="4" t="s">
        <v>102</v>
      </c>
      <c r="C26" s="22">
        <v>124457860</v>
      </c>
      <c r="D26" s="14">
        <v>-8977946</v>
      </c>
      <c r="E26" s="23">
        <v>0</v>
      </c>
      <c r="F26" s="13">
        <v>0</v>
      </c>
      <c r="G26" s="13">
        <v>0</v>
      </c>
      <c r="H26" s="14">
        <v>115479914</v>
      </c>
      <c r="I26" s="20" t="str">
        <f t="shared" si="7"/>
        <v>B107</v>
      </c>
      <c r="J26">
        <f t="shared" si="8"/>
        <v>107</v>
      </c>
      <c r="K26" s="26" t="str">
        <f ca="1" t="shared" si="0"/>
        <v>Comisión Estatal del Agua y Gestión de Cuencas</v>
      </c>
      <c r="L26">
        <f ca="1" t="shared" si="1"/>
        <v>135067538</v>
      </c>
      <c r="M26">
        <f ca="1" t="shared" si="2"/>
        <v>197208256.19</v>
      </c>
      <c r="N26">
        <f ca="1" t="shared" si="3"/>
        <v>318829041.19</v>
      </c>
      <c r="O26">
        <f ca="1" t="shared" si="4"/>
        <v>318829041.19</v>
      </c>
      <c r="P26">
        <f ca="1" t="shared" si="5"/>
        <v>318229041.19</v>
      </c>
      <c r="Q26">
        <f ca="1" t="shared" si="6"/>
        <v>13446753</v>
      </c>
    </row>
    <row r="27" spans="1:17" ht="12.75">
      <c r="A27" s="4" t="s">
        <v>31</v>
      </c>
      <c r="B27" s="4" t="s">
        <v>103</v>
      </c>
      <c r="C27" s="22">
        <v>39288412</v>
      </c>
      <c r="D27" s="14">
        <v>-44920.97</v>
      </c>
      <c r="E27" s="22">
        <v>28317071.03</v>
      </c>
      <c r="F27" s="14">
        <v>28306710.12</v>
      </c>
      <c r="G27" s="14">
        <v>22989565.21</v>
      </c>
      <c r="H27" s="14">
        <v>10936780.91</v>
      </c>
      <c r="I27" s="20" t="str">
        <f t="shared" si="7"/>
        <v>B108</v>
      </c>
      <c r="J27">
        <f t="shared" si="8"/>
        <v>108</v>
      </c>
      <c r="K27" s="26" t="str">
        <f ca="1" t="shared" si="0"/>
        <v>Universidad Politécnica de Uruapan, Michoacán</v>
      </c>
      <c r="L27">
        <f ca="1" t="shared" si="1"/>
        <v>0</v>
      </c>
      <c r="M27">
        <f ca="1" t="shared" si="2"/>
        <v>2738154.15</v>
      </c>
      <c r="N27">
        <f ca="1" t="shared" si="3"/>
        <v>2738154.15</v>
      </c>
      <c r="O27">
        <f ca="1" t="shared" si="4"/>
        <v>2738154.15</v>
      </c>
      <c r="P27">
        <f ca="1" t="shared" si="5"/>
        <v>2738154.15</v>
      </c>
      <c r="Q27">
        <f ca="1" t="shared" si="6"/>
        <v>0</v>
      </c>
    </row>
    <row r="28" spans="1:17" ht="12.75">
      <c r="A28" s="4" t="s">
        <v>31</v>
      </c>
      <c r="B28" s="4" t="s">
        <v>104</v>
      </c>
      <c r="C28" s="22">
        <v>41876158</v>
      </c>
      <c r="D28" s="14">
        <v>-5699144.89</v>
      </c>
      <c r="E28" s="22">
        <v>25067890.11</v>
      </c>
      <c r="F28" s="14">
        <v>25047945.44</v>
      </c>
      <c r="G28" s="14">
        <v>23787933.36</v>
      </c>
      <c r="H28" s="14">
        <v>11129067.67</v>
      </c>
      <c r="I28" s="20" t="str">
        <f t="shared" si="7"/>
        <v>B109</v>
      </c>
      <c r="J28">
        <f t="shared" si="8"/>
        <v>109</v>
      </c>
      <c r="K28" s="26" t="str">
        <f ca="1" t="shared" si="0"/>
        <v>Universidad Politécnica de Lázaro Cárdenas, Michoacán</v>
      </c>
      <c r="L28">
        <f ca="1" t="shared" si="1"/>
        <v>0</v>
      </c>
      <c r="M28">
        <f ca="1" t="shared" si="2"/>
        <v>2259232</v>
      </c>
      <c r="N28">
        <f ca="1" t="shared" si="3"/>
        <v>2259232</v>
      </c>
      <c r="O28">
        <f ca="1" t="shared" si="4"/>
        <v>2259232</v>
      </c>
      <c r="P28">
        <f ca="1" t="shared" si="5"/>
        <v>2259232</v>
      </c>
      <c r="Q28">
        <f ca="1" t="shared" si="6"/>
        <v>0</v>
      </c>
    </row>
    <row r="29" spans="1:17" ht="12.75">
      <c r="A29" s="4" t="s">
        <v>31</v>
      </c>
      <c r="B29" s="4" t="s">
        <v>105</v>
      </c>
      <c r="C29" s="22">
        <v>79162435</v>
      </c>
      <c r="D29" s="14">
        <v>-23043541.05</v>
      </c>
      <c r="E29" s="22">
        <v>35004351.95</v>
      </c>
      <c r="F29" s="14">
        <v>34998951.75</v>
      </c>
      <c r="G29" s="14">
        <v>29956898.58</v>
      </c>
      <c r="H29" s="14">
        <v>21119942.2</v>
      </c>
      <c r="I29" s="20" t="str">
        <f t="shared" si="7"/>
        <v>B110</v>
      </c>
      <c r="J29">
        <f t="shared" si="8"/>
        <v>110</v>
      </c>
      <c r="K29" s="26" t="str">
        <f ca="1" t="shared" si="0"/>
        <v>Régimen Estatal de Protección Social en Salud de Michoacán de Ocampo</v>
      </c>
      <c r="L29">
        <f ca="1" t="shared" si="1"/>
        <v>2907212205</v>
      </c>
      <c r="M29">
        <f ca="1" t="shared" si="2"/>
        <v>154190635.16</v>
      </c>
      <c r="N29">
        <f ca="1" t="shared" si="3"/>
        <v>2347099752.16</v>
      </c>
      <c r="O29">
        <f ca="1" t="shared" si="4"/>
        <v>2347099752.16</v>
      </c>
      <c r="P29">
        <f ca="1" t="shared" si="5"/>
        <v>2106087268.23</v>
      </c>
      <c r="Q29">
        <f ca="1" t="shared" si="6"/>
        <v>714303088</v>
      </c>
    </row>
    <row r="30" spans="1:17" ht="12.75">
      <c r="A30" s="4" t="s">
        <v>31</v>
      </c>
      <c r="B30" s="4" t="s">
        <v>106</v>
      </c>
      <c r="C30" s="22">
        <v>28163695</v>
      </c>
      <c r="D30" s="14">
        <v>-2570073.02</v>
      </c>
      <c r="E30" s="22">
        <v>16705668.98</v>
      </c>
      <c r="F30" s="14">
        <v>16689075.51</v>
      </c>
      <c r="G30" s="14">
        <v>14340657.54</v>
      </c>
      <c r="H30" s="14">
        <v>8904546.47</v>
      </c>
      <c r="I30" s="20" t="str">
        <f t="shared" si="7"/>
        <v>B111</v>
      </c>
      <c r="J30">
        <f t="shared" si="8"/>
        <v>111</v>
      </c>
      <c r="K30" s="26" t="str">
        <f ca="1" t="shared" si="0"/>
        <v>Secretaría de Igualdad Sustantiva y Desarrollo de las Mujeres Michoacanas</v>
      </c>
      <c r="L30">
        <f ca="1" t="shared" si="1"/>
        <v>0</v>
      </c>
      <c r="M30">
        <f ca="1" t="shared" si="2"/>
        <v>18736366.94</v>
      </c>
      <c r="N30">
        <f ca="1" t="shared" si="3"/>
        <v>18736366.94</v>
      </c>
      <c r="O30">
        <f ca="1" t="shared" si="4"/>
        <v>18736366.94</v>
      </c>
      <c r="P30">
        <f ca="1" t="shared" si="5"/>
        <v>18736366.94</v>
      </c>
      <c r="Q30">
        <f ca="1" t="shared" si="6"/>
        <v>0</v>
      </c>
    </row>
    <row r="31" spans="1:17" ht="12.75">
      <c r="A31" s="4" t="s">
        <v>31</v>
      </c>
      <c r="B31" s="4" t="s">
        <v>107</v>
      </c>
      <c r="C31" s="22">
        <v>59155694</v>
      </c>
      <c r="D31" s="14">
        <v>-4333336.11</v>
      </c>
      <c r="E31" s="22">
        <v>38004778.89</v>
      </c>
      <c r="F31" s="14">
        <v>37994134.58</v>
      </c>
      <c r="G31" s="14">
        <v>33729499</v>
      </c>
      <c r="H31" s="14">
        <v>16828223.31</v>
      </c>
      <c r="I31" s="20" t="str">
        <f t="shared" si="7"/>
        <v>B112</v>
      </c>
      <c r="J31">
        <f t="shared" si="8"/>
        <v>112</v>
      </c>
      <c r="K31" s="26" t="str">
        <f ca="1" t="shared" si="0"/>
        <v>Universidad Politécnica del Oriente</v>
      </c>
      <c r="L31">
        <f ca="1" t="shared" si="1"/>
        <v>0</v>
      </c>
      <c r="M31">
        <f ca="1" t="shared" si="2"/>
        <v>2644949</v>
      </c>
      <c r="N31">
        <f ca="1" t="shared" si="3"/>
        <v>2644949</v>
      </c>
      <c r="O31">
        <f ca="1" t="shared" si="4"/>
        <v>2644949</v>
      </c>
      <c r="P31">
        <f ca="1" t="shared" si="5"/>
        <v>2644949</v>
      </c>
      <c r="Q31">
        <f ca="1" t="shared" si="6"/>
        <v>0</v>
      </c>
    </row>
    <row r="32" spans="1:17" ht="12.75">
      <c r="A32" s="4" t="s">
        <v>31</v>
      </c>
      <c r="B32" s="4" t="s">
        <v>108</v>
      </c>
      <c r="C32" s="22">
        <v>20063535</v>
      </c>
      <c r="D32" s="14">
        <v>-261199.45</v>
      </c>
      <c r="E32" s="22">
        <v>13712280.55</v>
      </c>
      <c r="F32" s="14">
        <v>13702742.2</v>
      </c>
      <c r="G32" s="14">
        <v>11953355.74</v>
      </c>
      <c r="H32" s="14">
        <v>6099593.35</v>
      </c>
      <c r="I32" s="20" t="str">
        <f t="shared" si="7"/>
        <v>B113</v>
      </c>
      <c r="J32">
        <f t="shared" si="8"/>
        <v>113</v>
      </c>
      <c r="K32" s="26">
        <f ca="1" t="shared" si="0"/>
        <v>0</v>
      </c>
      <c r="L32">
        <f ca="1" t="shared" si="1"/>
        <v>0</v>
      </c>
      <c r="M32">
        <f ca="1" t="shared" si="2"/>
        <v>0</v>
      </c>
      <c r="N32">
        <f ca="1" t="shared" si="3"/>
        <v>0</v>
      </c>
      <c r="O32">
        <f ca="1" t="shared" si="4"/>
        <v>0</v>
      </c>
      <c r="P32">
        <f ca="1" t="shared" si="5"/>
        <v>0</v>
      </c>
      <c r="Q32">
        <f ca="1" t="shared" si="6"/>
        <v>0</v>
      </c>
    </row>
    <row r="33" spans="1:17" ht="12.75">
      <c r="A33" s="4" t="s">
        <v>31</v>
      </c>
      <c r="B33" s="4" t="s">
        <v>109</v>
      </c>
      <c r="C33" s="22">
        <v>35884814</v>
      </c>
      <c r="D33" s="14">
        <v>-457143.1</v>
      </c>
      <c r="E33" s="22">
        <v>24930910.9</v>
      </c>
      <c r="F33" s="14">
        <v>24923844.09</v>
      </c>
      <c r="G33" s="14">
        <v>21453854.71</v>
      </c>
      <c r="H33" s="14">
        <v>10503826.81</v>
      </c>
      <c r="I33" s="20" t="str">
        <f t="shared" si="7"/>
        <v>B114</v>
      </c>
      <c r="J33">
        <f t="shared" si="8"/>
        <v>114</v>
      </c>
      <c r="K33" s="26">
        <f ca="1" t="shared" si="0"/>
        <v>0</v>
      </c>
      <c r="L33">
        <f ca="1" t="shared" si="1"/>
        <v>0</v>
      </c>
      <c r="M33">
        <f ca="1" t="shared" si="2"/>
        <v>0</v>
      </c>
      <c r="N33">
        <f ca="1" t="shared" si="3"/>
        <v>0</v>
      </c>
      <c r="O33">
        <f ca="1" t="shared" si="4"/>
        <v>0</v>
      </c>
      <c r="P33">
        <f ca="1" t="shared" si="5"/>
        <v>0</v>
      </c>
      <c r="Q33">
        <f ca="1" t="shared" si="6"/>
        <v>0</v>
      </c>
    </row>
    <row r="34" spans="1:17" ht="12.75">
      <c r="A34" s="4" t="s">
        <v>31</v>
      </c>
      <c r="B34" s="4" t="s">
        <v>110</v>
      </c>
      <c r="C34" s="22">
        <v>848232567</v>
      </c>
      <c r="D34" s="14">
        <v>62787213</v>
      </c>
      <c r="E34" s="22">
        <v>698961627</v>
      </c>
      <c r="F34" s="14">
        <v>698961627</v>
      </c>
      <c r="G34" s="14">
        <v>698961627</v>
      </c>
      <c r="H34" s="14">
        <v>212058153</v>
      </c>
      <c r="I34" s="20" t="str">
        <f t="shared" si="7"/>
        <v>B115</v>
      </c>
      <c r="J34">
        <f t="shared" si="8"/>
        <v>115</v>
      </c>
      <c r="K34" s="26">
        <f ca="1" t="shared" si="0"/>
        <v>0</v>
      </c>
      <c r="L34">
        <f ca="1" t="shared" si="1"/>
        <v>0</v>
      </c>
      <c r="M34">
        <f ca="1" t="shared" si="2"/>
        <v>0</v>
      </c>
      <c r="N34">
        <f ca="1" t="shared" si="3"/>
        <v>0</v>
      </c>
      <c r="O34">
        <f ca="1" t="shared" si="4"/>
        <v>0</v>
      </c>
      <c r="P34">
        <f ca="1" t="shared" si="5"/>
        <v>0</v>
      </c>
      <c r="Q34">
        <f ca="1" t="shared" si="6"/>
        <v>0</v>
      </c>
    </row>
    <row r="35" spans="1:17" ht="12.75">
      <c r="A35" s="4" t="s">
        <v>31</v>
      </c>
      <c r="B35" s="4" t="s">
        <v>111</v>
      </c>
      <c r="C35" s="22">
        <v>518550071</v>
      </c>
      <c r="D35" s="14">
        <v>-158693355.31</v>
      </c>
      <c r="E35" s="22">
        <v>217350643.69</v>
      </c>
      <c r="F35" s="14">
        <v>217307612.42</v>
      </c>
      <c r="G35" s="14">
        <v>130668402.23</v>
      </c>
      <c r="H35" s="14">
        <v>142549103.27</v>
      </c>
      <c r="I35" s="20" t="str">
        <f t="shared" si="7"/>
        <v>B116</v>
      </c>
      <c r="J35">
        <f t="shared" si="8"/>
        <v>116</v>
      </c>
      <c r="K35" s="26">
        <f ca="1" t="shared" si="0"/>
        <v>0</v>
      </c>
      <c r="L35">
        <f ca="1" t="shared" si="1"/>
        <v>0</v>
      </c>
      <c r="M35">
        <f ca="1" t="shared" si="2"/>
        <v>0</v>
      </c>
      <c r="N35">
        <f ca="1" t="shared" si="3"/>
        <v>0</v>
      </c>
      <c r="O35">
        <f ca="1" t="shared" si="4"/>
        <v>0</v>
      </c>
      <c r="P35">
        <f ca="1" t="shared" si="5"/>
        <v>0</v>
      </c>
      <c r="Q35">
        <f ca="1" t="shared" si="6"/>
        <v>0</v>
      </c>
    </row>
    <row r="36" spans="1:17" ht="12.75">
      <c r="A36" s="4" t="s">
        <v>31</v>
      </c>
      <c r="B36" s="4" t="s">
        <v>112</v>
      </c>
      <c r="C36" s="22">
        <v>286324769</v>
      </c>
      <c r="D36" s="13">
        <v>0</v>
      </c>
      <c r="E36" s="22">
        <v>214743555</v>
      </c>
      <c r="F36" s="14">
        <v>214743555</v>
      </c>
      <c r="G36" s="14">
        <v>213133021</v>
      </c>
      <c r="H36" s="14">
        <v>71581214</v>
      </c>
      <c r="I36" s="20" t="str">
        <f t="shared" si="7"/>
        <v>B117</v>
      </c>
      <c r="J36">
        <f t="shared" si="8"/>
        <v>117</v>
      </c>
      <c r="K36" s="26">
        <f ca="1" t="shared" si="0"/>
        <v>0</v>
      </c>
      <c r="L36">
        <f ca="1" t="shared" si="1"/>
        <v>0</v>
      </c>
      <c r="M36">
        <f ca="1" t="shared" si="2"/>
        <v>0</v>
      </c>
      <c r="N36">
        <f ca="1" t="shared" si="3"/>
        <v>0</v>
      </c>
      <c r="O36">
        <f ca="1" t="shared" si="4"/>
        <v>0</v>
      </c>
      <c r="P36">
        <f ca="1" t="shared" si="5"/>
        <v>0</v>
      </c>
      <c r="Q36">
        <f ca="1" t="shared" si="6"/>
        <v>0</v>
      </c>
    </row>
    <row r="37" spans="1:17" ht="12.75">
      <c r="A37" s="4" t="s">
        <v>31</v>
      </c>
      <c r="B37" s="4" t="s">
        <v>113</v>
      </c>
      <c r="C37" s="22">
        <v>88246178</v>
      </c>
      <c r="D37" s="13">
        <v>0</v>
      </c>
      <c r="E37" s="22">
        <v>71084286</v>
      </c>
      <c r="F37" s="14">
        <v>71084286</v>
      </c>
      <c r="G37" s="14">
        <v>69725564</v>
      </c>
      <c r="H37" s="14">
        <v>17161892</v>
      </c>
      <c r="I37" s="20" t="str">
        <f t="shared" si="7"/>
        <v>B118</v>
      </c>
      <c r="J37">
        <f t="shared" si="8"/>
        <v>118</v>
      </c>
      <c r="K37" s="26">
        <f ca="1" t="shared" si="0"/>
        <v>0</v>
      </c>
      <c r="L37">
        <f ca="1" t="shared" si="1"/>
        <v>0</v>
      </c>
      <c r="M37">
        <f ca="1" t="shared" si="2"/>
        <v>0</v>
      </c>
      <c r="N37">
        <f ca="1" t="shared" si="3"/>
        <v>0</v>
      </c>
      <c r="O37">
        <f ca="1" t="shared" si="4"/>
        <v>0</v>
      </c>
      <c r="P37">
        <f ca="1" t="shared" si="5"/>
        <v>0</v>
      </c>
      <c r="Q37">
        <f ca="1" t="shared" si="6"/>
        <v>0</v>
      </c>
    </row>
    <row r="38" spans="1:17" ht="12.75">
      <c r="A38" s="4" t="s">
        <v>31</v>
      </c>
      <c r="B38" s="4" t="s">
        <v>114</v>
      </c>
      <c r="C38" s="22">
        <v>103765964</v>
      </c>
      <c r="D38" s="13">
        <v>0</v>
      </c>
      <c r="E38" s="22">
        <v>77824413</v>
      </c>
      <c r="F38" s="14">
        <v>77824413</v>
      </c>
      <c r="G38" s="14">
        <v>77195130.5</v>
      </c>
      <c r="H38" s="14">
        <v>25941551</v>
      </c>
      <c r="I38" s="20" t="str">
        <f t="shared" si="7"/>
        <v>B119</v>
      </c>
      <c r="J38">
        <f t="shared" si="8"/>
        <v>119</v>
      </c>
      <c r="K38" s="26">
        <f ca="1" t="shared" si="0"/>
        <v>0</v>
      </c>
      <c r="L38">
        <f ca="1" t="shared" si="1"/>
        <v>0</v>
      </c>
      <c r="M38">
        <f ca="1" t="shared" si="2"/>
        <v>0</v>
      </c>
      <c r="N38">
        <f ca="1" t="shared" si="3"/>
        <v>0</v>
      </c>
      <c r="O38">
        <f ca="1" t="shared" si="4"/>
        <v>0</v>
      </c>
      <c r="P38">
        <f ca="1" t="shared" si="5"/>
        <v>0</v>
      </c>
      <c r="Q38">
        <f ca="1" t="shared" si="6"/>
        <v>0</v>
      </c>
    </row>
    <row r="39" spans="1:17" ht="12.75">
      <c r="A39" s="4" t="s">
        <v>31</v>
      </c>
      <c r="B39" s="4" t="s">
        <v>115</v>
      </c>
      <c r="C39" s="22">
        <v>21956427</v>
      </c>
      <c r="D39" s="14">
        <v>-891111</v>
      </c>
      <c r="E39" s="22">
        <v>15672828</v>
      </c>
      <c r="F39" s="14">
        <v>15672828</v>
      </c>
      <c r="G39" s="14">
        <v>15672828</v>
      </c>
      <c r="H39" s="14">
        <v>5392488</v>
      </c>
      <c r="I39" s="20" t="str">
        <f t="shared" si="7"/>
        <v>B120</v>
      </c>
      <c r="J39">
        <f t="shared" si="8"/>
        <v>120</v>
      </c>
      <c r="K39" s="26">
        <f ca="1" t="shared" si="0"/>
        <v>0</v>
      </c>
      <c r="L39">
        <f ca="1" t="shared" si="1"/>
        <v>0</v>
      </c>
      <c r="M39">
        <f ca="1" t="shared" si="2"/>
        <v>0</v>
      </c>
      <c r="N39">
        <f ca="1" t="shared" si="3"/>
        <v>0</v>
      </c>
      <c r="O39">
        <f ca="1" t="shared" si="4"/>
        <v>0</v>
      </c>
      <c r="P39">
        <f ca="1" t="shared" si="5"/>
        <v>0</v>
      </c>
      <c r="Q39">
        <f ca="1" t="shared" si="6"/>
        <v>0</v>
      </c>
    </row>
    <row r="40" spans="1:17" ht="12.75">
      <c r="A40" s="4" t="s">
        <v>31</v>
      </c>
      <c r="B40" s="4" t="s">
        <v>116</v>
      </c>
      <c r="C40" s="22">
        <v>13232030</v>
      </c>
      <c r="D40" s="14">
        <v>-1729193.93</v>
      </c>
      <c r="E40" s="22">
        <v>7819272.07</v>
      </c>
      <c r="F40" s="14">
        <v>7812252.55</v>
      </c>
      <c r="G40" s="14">
        <v>6377268.97</v>
      </c>
      <c r="H40" s="14">
        <v>3690583.52</v>
      </c>
      <c r="I40" s="20" t="str">
        <f t="shared" si="7"/>
        <v>B121</v>
      </c>
      <c r="J40">
        <f t="shared" si="8"/>
        <v>121</v>
      </c>
      <c r="K40" s="26">
        <f ca="1" t="shared" si="0"/>
        <v>0</v>
      </c>
      <c r="L40">
        <f ca="1" t="shared" si="1"/>
        <v>0</v>
      </c>
      <c r="M40">
        <f ca="1" t="shared" si="2"/>
        <v>0</v>
      </c>
      <c r="N40">
        <f ca="1" t="shared" si="3"/>
        <v>0</v>
      </c>
      <c r="O40">
        <f ca="1" t="shared" si="4"/>
        <v>0</v>
      </c>
      <c r="P40">
        <f ca="1" t="shared" si="5"/>
        <v>0</v>
      </c>
      <c r="Q40">
        <f ca="1" t="shared" si="6"/>
        <v>0</v>
      </c>
    </row>
    <row r="41" spans="1:17" ht="12.75">
      <c r="A41" s="4" t="s">
        <v>31</v>
      </c>
      <c r="B41" s="4" t="s">
        <v>117</v>
      </c>
      <c r="C41" s="22">
        <v>150503500</v>
      </c>
      <c r="D41" s="14">
        <v>-4576451</v>
      </c>
      <c r="E41" s="22">
        <v>108301135</v>
      </c>
      <c r="F41" s="14">
        <v>108301135</v>
      </c>
      <c r="G41" s="14">
        <v>107909858</v>
      </c>
      <c r="H41" s="14">
        <v>37625914</v>
      </c>
      <c r="I41" s="20" t="str">
        <f t="shared" si="7"/>
        <v>B122</v>
      </c>
      <c r="J41">
        <f t="shared" si="8"/>
        <v>122</v>
      </c>
      <c r="K41" s="26">
        <f ca="1" t="shared" si="0"/>
        <v>0</v>
      </c>
      <c r="L41">
        <f ca="1" t="shared" si="1"/>
        <v>0</v>
      </c>
      <c r="M41">
        <f ca="1" t="shared" si="2"/>
        <v>0</v>
      </c>
      <c r="N41">
        <f ca="1" t="shared" si="3"/>
        <v>0</v>
      </c>
      <c r="O41">
        <f ca="1" t="shared" si="4"/>
        <v>0</v>
      </c>
      <c r="P41">
        <f ca="1" t="shared" si="5"/>
        <v>0</v>
      </c>
      <c r="Q41">
        <f ca="1" t="shared" si="6"/>
        <v>0</v>
      </c>
    </row>
    <row r="42" spans="1:17" ht="12.75">
      <c r="A42" s="4" t="s">
        <v>31</v>
      </c>
      <c r="B42" s="4" t="s">
        <v>118</v>
      </c>
      <c r="C42" s="22">
        <v>59503459</v>
      </c>
      <c r="D42" s="14">
        <v>-22084898.74</v>
      </c>
      <c r="E42" s="22">
        <v>21458050.26</v>
      </c>
      <c r="F42" s="14">
        <v>21445315.93</v>
      </c>
      <c r="G42" s="14">
        <v>17662169.1</v>
      </c>
      <c r="H42" s="14">
        <v>15973244.33</v>
      </c>
      <c r="I42" s="20" t="str">
        <f t="shared" si="7"/>
        <v>B123</v>
      </c>
      <c r="J42">
        <f t="shared" si="8"/>
        <v>123</v>
      </c>
      <c r="K42" s="26">
        <f ca="1" t="shared" si="0"/>
        <v>0</v>
      </c>
      <c r="L42">
        <f ca="1" t="shared" si="1"/>
        <v>0</v>
      </c>
      <c r="M42">
        <f ca="1" t="shared" si="2"/>
        <v>0</v>
      </c>
      <c r="N42">
        <f ca="1" t="shared" si="3"/>
        <v>0</v>
      </c>
      <c r="O42">
        <f ca="1" t="shared" si="4"/>
        <v>0</v>
      </c>
      <c r="P42">
        <f ca="1" t="shared" si="5"/>
        <v>0</v>
      </c>
      <c r="Q42">
        <f ca="1" t="shared" si="6"/>
        <v>0</v>
      </c>
    </row>
    <row r="43" spans="1:17" ht="12.75">
      <c r="A43" s="4" t="s">
        <v>31</v>
      </c>
      <c r="B43" s="4" t="s">
        <v>119</v>
      </c>
      <c r="C43" s="22">
        <v>85612285</v>
      </c>
      <c r="D43" s="14">
        <v>370193.33</v>
      </c>
      <c r="E43" s="22">
        <v>61717108.33</v>
      </c>
      <c r="F43" s="14">
        <v>61697628.85</v>
      </c>
      <c r="G43" s="14">
        <v>51691392.95</v>
      </c>
      <c r="H43" s="14">
        <v>24284849.48</v>
      </c>
      <c r="I43" s="20" t="str">
        <f t="shared" si="7"/>
        <v>B124</v>
      </c>
      <c r="J43">
        <f t="shared" si="8"/>
        <v>124</v>
      </c>
      <c r="K43" s="26">
        <f ca="1" t="shared" si="0"/>
        <v>0</v>
      </c>
      <c r="L43">
        <f ca="1" t="shared" si="1"/>
        <v>0</v>
      </c>
      <c r="M43">
        <f ca="1" t="shared" si="2"/>
        <v>0</v>
      </c>
      <c r="N43">
        <f ca="1" t="shared" si="3"/>
        <v>0</v>
      </c>
      <c r="O43">
        <f ca="1" t="shared" si="4"/>
        <v>0</v>
      </c>
      <c r="P43">
        <f ca="1" t="shared" si="5"/>
        <v>0</v>
      </c>
      <c r="Q43">
        <f ca="1" t="shared" si="6"/>
        <v>0</v>
      </c>
    </row>
    <row r="44" spans="1:17" ht="12.75">
      <c r="A44" s="4" t="s">
        <v>31</v>
      </c>
      <c r="B44" s="4" t="s">
        <v>120</v>
      </c>
      <c r="C44" s="22">
        <v>43028941</v>
      </c>
      <c r="D44" s="14">
        <v>-2804018.43</v>
      </c>
      <c r="E44" s="22">
        <v>28908944.57</v>
      </c>
      <c r="F44" s="14">
        <v>28903029.48</v>
      </c>
      <c r="G44" s="14">
        <v>25116450.92</v>
      </c>
      <c r="H44" s="14">
        <v>11321893.09</v>
      </c>
      <c r="I44" s="20" t="str">
        <f t="shared" si="7"/>
        <v>B125</v>
      </c>
      <c r="J44">
        <f t="shared" si="8"/>
        <v>125</v>
      </c>
      <c r="K44" s="26">
        <f ca="1" t="shared" si="0"/>
        <v>0</v>
      </c>
      <c r="L44">
        <f ca="1" t="shared" si="1"/>
        <v>0</v>
      </c>
      <c r="M44">
        <f ca="1" t="shared" si="2"/>
        <v>0</v>
      </c>
      <c r="N44">
        <f ca="1" t="shared" si="3"/>
        <v>0</v>
      </c>
      <c r="O44">
        <f ca="1" t="shared" si="4"/>
        <v>0</v>
      </c>
      <c r="P44">
        <f ca="1" t="shared" si="5"/>
        <v>0</v>
      </c>
      <c r="Q44">
        <f ca="1" t="shared" si="6"/>
        <v>0</v>
      </c>
    </row>
    <row r="45" spans="1:17" ht="12.75">
      <c r="A45" s="4" t="s">
        <v>31</v>
      </c>
      <c r="B45" s="4" t="s">
        <v>121</v>
      </c>
      <c r="C45" s="22">
        <v>602614479</v>
      </c>
      <c r="D45" s="14">
        <v>14640400</v>
      </c>
      <c r="E45" s="22">
        <v>460101808</v>
      </c>
      <c r="F45" s="14">
        <v>460101808</v>
      </c>
      <c r="G45" s="14">
        <v>449248906.5</v>
      </c>
      <c r="H45" s="14">
        <v>157153071</v>
      </c>
      <c r="I45" s="20" t="str">
        <f t="shared" si="7"/>
        <v>B126</v>
      </c>
      <c r="J45">
        <f t="shared" si="8"/>
        <v>126</v>
      </c>
      <c r="K45" s="26">
        <f ca="1" t="shared" si="0"/>
        <v>0</v>
      </c>
      <c r="L45">
        <f ca="1" t="shared" si="1"/>
        <v>0</v>
      </c>
      <c r="M45">
        <f ca="1" t="shared" si="2"/>
        <v>0</v>
      </c>
      <c r="N45">
        <f ca="1" t="shared" si="3"/>
        <v>0</v>
      </c>
      <c r="O45">
        <f ca="1" t="shared" si="4"/>
        <v>0</v>
      </c>
      <c r="P45">
        <f ca="1" t="shared" si="5"/>
        <v>0</v>
      </c>
      <c r="Q45">
        <f ca="1" t="shared" si="6"/>
        <v>0</v>
      </c>
    </row>
    <row r="46" spans="1:17" ht="12.75">
      <c r="A46" s="4" t="s">
        <v>31</v>
      </c>
      <c r="B46" s="4" t="s">
        <v>122</v>
      </c>
      <c r="C46" s="22">
        <v>68838731</v>
      </c>
      <c r="D46" s="13">
        <v>0</v>
      </c>
      <c r="E46" s="22">
        <v>44489679</v>
      </c>
      <c r="F46" s="14">
        <v>44489679</v>
      </c>
      <c r="G46" s="14">
        <v>41578604</v>
      </c>
      <c r="H46" s="14">
        <v>24349052</v>
      </c>
      <c r="I46" s="20" t="str">
        <f t="shared" si="7"/>
        <v>B127</v>
      </c>
      <c r="J46">
        <f t="shared" si="8"/>
        <v>127</v>
      </c>
      <c r="K46" s="26">
        <f ca="1" t="shared" si="0"/>
        <v>0</v>
      </c>
      <c r="L46">
        <f ca="1" t="shared" si="1"/>
        <v>0</v>
      </c>
      <c r="M46">
        <f ca="1" t="shared" si="2"/>
        <v>0</v>
      </c>
      <c r="N46">
        <f ca="1" t="shared" si="3"/>
        <v>0</v>
      </c>
      <c r="O46">
        <f ca="1" t="shared" si="4"/>
        <v>0</v>
      </c>
      <c r="P46">
        <f ca="1" t="shared" si="5"/>
        <v>0</v>
      </c>
      <c r="Q46">
        <f ca="1" t="shared" si="6"/>
        <v>0</v>
      </c>
    </row>
    <row r="47" spans="1:17" ht="12.75">
      <c r="A47" s="4" t="s">
        <v>31</v>
      </c>
      <c r="B47" s="4" t="s">
        <v>123</v>
      </c>
      <c r="C47" s="22">
        <v>30021344</v>
      </c>
      <c r="D47" s="14">
        <v>7505369</v>
      </c>
      <c r="E47" s="22">
        <v>30021344</v>
      </c>
      <c r="F47" s="14">
        <v>30021344</v>
      </c>
      <c r="G47" s="14">
        <v>30021344</v>
      </c>
      <c r="H47" s="14">
        <v>7505369</v>
      </c>
      <c r="I47" s="20" t="str">
        <f t="shared" si="7"/>
        <v>B128</v>
      </c>
      <c r="J47">
        <f t="shared" si="8"/>
        <v>128</v>
      </c>
      <c r="K47" s="26">
        <f ca="1" t="shared" si="0"/>
        <v>0</v>
      </c>
      <c r="L47">
        <f ca="1" t="shared" si="1"/>
        <v>0</v>
      </c>
      <c r="M47">
        <f ca="1" t="shared" si="2"/>
        <v>0</v>
      </c>
      <c r="N47">
        <f ca="1" t="shared" si="3"/>
        <v>0</v>
      </c>
      <c r="O47">
        <f ca="1" t="shared" si="4"/>
        <v>0</v>
      </c>
      <c r="P47">
        <f ca="1" t="shared" si="5"/>
        <v>0</v>
      </c>
      <c r="Q47">
        <f ca="1" t="shared" si="6"/>
        <v>0</v>
      </c>
    </row>
    <row r="48" spans="1:17" ht="12.75">
      <c r="A48" s="4" t="s">
        <v>31</v>
      </c>
      <c r="B48" s="4" t="s">
        <v>124</v>
      </c>
      <c r="C48" s="22">
        <v>441850713</v>
      </c>
      <c r="D48" s="13">
        <v>0</v>
      </c>
      <c r="E48" s="22">
        <v>332709712</v>
      </c>
      <c r="F48" s="14">
        <v>332709712</v>
      </c>
      <c r="G48" s="14">
        <v>327118265</v>
      </c>
      <c r="H48" s="14">
        <v>109141001</v>
      </c>
      <c r="I48" s="20" t="str">
        <f t="shared" si="7"/>
        <v>B129</v>
      </c>
      <c r="J48">
        <f t="shared" si="8"/>
        <v>129</v>
      </c>
      <c r="K48" s="26">
        <f ca="1" t="shared" si="0"/>
        <v>0</v>
      </c>
      <c r="L48">
        <f ca="1" t="shared" si="1"/>
        <v>0</v>
      </c>
      <c r="M48">
        <f ca="1" t="shared" si="2"/>
        <v>0</v>
      </c>
      <c r="N48">
        <f ca="1" t="shared" si="3"/>
        <v>0</v>
      </c>
      <c r="O48">
        <f ca="1" t="shared" si="4"/>
        <v>0</v>
      </c>
      <c r="P48">
        <f ca="1" t="shared" si="5"/>
        <v>0</v>
      </c>
      <c r="Q48">
        <f ca="1" t="shared" si="6"/>
        <v>0</v>
      </c>
    </row>
    <row r="49" spans="1:17" ht="12.75">
      <c r="A49" s="4" t="s">
        <v>31</v>
      </c>
      <c r="B49" s="4" t="s">
        <v>125</v>
      </c>
      <c r="C49" s="22">
        <v>77914375</v>
      </c>
      <c r="D49" s="14">
        <v>-8125</v>
      </c>
      <c r="E49" s="22">
        <v>67218621</v>
      </c>
      <c r="F49" s="14">
        <v>67218621</v>
      </c>
      <c r="G49" s="14">
        <v>66656641</v>
      </c>
      <c r="H49" s="14">
        <v>10687629</v>
      </c>
      <c r="I49" s="20" t="str">
        <f t="shared" si="7"/>
        <v>B130</v>
      </c>
      <c r="J49">
        <f t="shared" si="8"/>
        <v>130</v>
      </c>
      <c r="K49" s="26">
        <f ca="1" t="shared" si="0"/>
        <v>0</v>
      </c>
      <c r="L49">
        <f ca="1" t="shared" si="1"/>
        <v>0</v>
      </c>
      <c r="M49">
        <f ca="1" t="shared" si="2"/>
        <v>0</v>
      </c>
      <c r="N49">
        <f ca="1" t="shared" si="3"/>
        <v>0</v>
      </c>
      <c r="O49">
        <f ca="1" t="shared" si="4"/>
        <v>0</v>
      </c>
      <c r="P49">
        <f ca="1" t="shared" si="5"/>
        <v>0</v>
      </c>
      <c r="Q49">
        <f ca="1" t="shared" si="6"/>
        <v>0</v>
      </c>
    </row>
    <row r="50" spans="1:17" ht="12.75">
      <c r="A50" s="4" t="s">
        <v>31</v>
      </c>
      <c r="B50" s="4" t="s">
        <v>126</v>
      </c>
      <c r="C50" s="22">
        <v>37684634</v>
      </c>
      <c r="D50" s="14">
        <v>-2194940.51</v>
      </c>
      <c r="E50" s="22">
        <v>23583211.49</v>
      </c>
      <c r="F50" s="14">
        <v>23583211.49</v>
      </c>
      <c r="G50" s="14">
        <v>23179591.05</v>
      </c>
      <c r="H50" s="14">
        <v>11906482</v>
      </c>
      <c r="I50" s="20" t="str">
        <f t="shared" si="7"/>
        <v>B131</v>
      </c>
      <c r="J50">
        <f t="shared" si="8"/>
        <v>131</v>
      </c>
      <c r="K50" s="26">
        <f ca="1" t="shared" si="0"/>
        <v>0</v>
      </c>
      <c r="L50">
        <f ca="1" t="shared" si="1"/>
        <v>0</v>
      </c>
      <c r="M50">
        <f ca="1" t="shared" si="2"/>
        <v>0</v>
      </c>
      <c r="N50">
        <f ca="1" t="shared" si="3"/>
        <v>0</v>
      </c>
      <c r="O50">
        <f ca="1" t="shared" si="4"/>
        <v>0</v>
      </c>
      <c r="P50">
        <f ca="1" t="shared" si="5"/>
        <v>0</v>
      </c>
      <c r="Q50">
        <f ca="1" t="shared" si="6"/>
        <v>0</v>
      </c>
    </row>
    <row r="51" spans="1:17" ht="12.75">
      <c r="A51" s="4" t="s">
        <v>31</v>
      </c>
      <c r="B51" s="4" t="s">
        <v>127</v>
      </c>
      <c r="C51" s="22">
        <v>35957194</v>
      </c>
      <c r="D51" s="13">
        <v>0</v>
      </c>
      <c r="E51" s="22">
        <v>26967888</v>
      </c>
      <c r="F51" s="14">
        <v>26967888</v>
      </c>
      <c r="G51" s="14">
        <v>26967888</v>
      </c>
      <c r="H51" s="14">
        <v>8989306</v>
      </c>
      <c r="I51" s="20" t="str">
        <f t="shared" si="7"/>
        <v>B132</v>
      </c>
      <c r="J51">
        <f t="shared" si="8"/>
        <v>132</v>
      </c>
      <c r="K51" s="26">
        <f ca="1" t="shared" si="0"/>
        <v>0</v>
      </c>
      <c r="L51">
        <f ca="1" t="shared" si="1"/>
        <v>0</v>
      </c>
      <c r="M51">
        <f ca="1" t="shared" si="2"/>
        <v>0</v>
      </c>
      <c r="N51">
        <f ca="1" t="shared" si="3"/>
        <v>0</v>
      </c>
      <c r="O51">
        <f ca="1" t="shared" si="4"/>
        <v>0</v>
      </c>
      <c r="P51">
        <f ca="1" t="shared" si="5"/>
        <v>0</v>
      </c>
      <c r="Q51">
        <f ca="1" t="shared" si="6"/>
        <v>0</v>
      </c>
    </row>
    <row r="52" spans="1:17" ht="12.75">
      <c r="A52" s="4" t="s">
        <v>31</v>
      </c>
      <c r="B52" s="4" t="s">
        <v>128</v>
      </c>
      <c r="C52" s="22">
        <v>38164211</v>
      </c>
      <c r="D52" s="14">
        <v>-8522322.29</v>
      </c>
      <c r="E52" s="22">
        <v>19476781.71</v>
      </c>
      <c r="F52" s="14">
        <v>19468420.6</v>
      </c>
      <c r="G52" s="14">
        <v>17560884.53</v>
      </c>
      <c r="H52" s="14">
        <v>10173468.11</v>
      </c>
      <c r="I52" s="20" t="str">
        <f t="shared" si="7"/>
        <v>B133</v>
      </c>
      <c r="J52">
        <f t="shared" si="8"/>
        <v>133</v>
      </c>
      <c r="K52" s="26">
        <f ca="1" t="shared" si="0"/>
        <v>0</v>
      </c>
      <c r="L52">
        <f ca="1" t="shared" si="1"/>
        <v>0</v>
      </c>
      <c r="M52">
        <f ca="1" t="shared" si="2"/>
        <v>0</v>
      </c>
      <c r="N52">
        <f ca="1" t="shared" si="3"/>
        <v>0</v>
      </c>
      <c r="O52">
        <f ca="1" t="shared" si="4"/>
        <v>0</v>
      </c>
      <c r="P52">
        <f ca="1" t="shared" si="5"/>
        <v>0</v>
      </c>
      <c r="Q52">
        <f ca="1" t="shared" si="6"/>
        <v>0</v>
      </c>
    </row>
    <row r="53" spans="1:17" ht="12.75">
      <c r="A53" s="4" t="s">
        <v>31</v>
      </c>
      <c r="B53" s="4" t="s">
        <v>129</v>
      </c>
      <c r="C53" s="22">
        <v>17085983</v>
      </c>
      <c r="D53" s="14">
        <v>-409261.61</v>
      </c>
      <c r="E53" s="22">
        <v>16122192.39</v>
      </c>
      <c r="F53" s="14">
        <v>16122192.39</v>
      </c>
      <c r="G53" s="14">
        <v>16122192.39</v>
      </c>
      <c r="H53" s="14">
        <v>554529</v>
      </c>
      <c r="I53" s="20" t="str">
        <f t="shared" si="7"/>
        <v>B134</v>
      </c>
      <c r="J53">
        <f t="shared" si="8"/>
        <v>134</v>
      </c>
      <c r="K53" s="26">
        <f ca="1" t="shared" si="0"/>
        <v>0</v>
      </c>
      <c r="L53">
        <f ca="1" t="shared" si="1"/>
        <v>0</v>
      </c>
      <c r="M53">
        <f ca="1" t="shared" si="2"/>
        <v>0</v>
      </c>
      <c r="N53">
        <f ca="1" t="shared" si="3"/>
        <v>0</v>
      </c>
      <c r="O53">
        <f ca="1" t="shared" si="4"/>
        <v>0</v>
      </c>
      <c r="P53">
        <f ca="1" t="shared" si="5"/>
        <v>0</v>
      </c>
      <c r="Q53">
        <f ca="1" t="shared" si="6"/>
        <v>0</v>
      </c>
    </row>
    <row r="54" spans="1:17" ht="12.75">
      <c r="A54" s="4" t="s">
        <v>31</v>
      </c>
      <c r="B54" s="4" t="s">
        <v>130</v>
      </c>
      <c r="C54" s="22">
        <v>14962928</v>
      </c>
      <c r="D54" s="14">
        <v>-353974.62</v>
      </c>
      <c r="E54" s="22">
        <v>10067464.38</v>
      </c>
      <c r="F54" s="14">
        <v>10060731.74</v>
      </c>
      <c r="G54" s="14">
        <v>8682585.57</v>
      </c>
      <c r="H54" s="14">
        <v>4548221.64</v>
      </c>
      <c r="I54" s="20" t="str">
        <f t="shared" si="7"/>
        <v>B135</v>
      </c>
      <c r="J54">
        <f t="shared" si="8"/>
        <v>135</v>
      </c>
      <c r="K54" s="26">
        <f ca="1" t="shared" si="0"/>
        <v>0</v>
      </c>
      <c r="L54">
        <f ca="1" t="shared" si="1"/>
        <v>0</v>
      </c>
      <c r="M54">
        <f ca="1" t="shared" si="2"/>
        <v>0</v>
      </c>
      <c r="N54">
        <f ca="1" t="shared" si="3"/>
        <v>0</v>
      </c>
      <c r="O54">
        <f ca="1" t="shared" si="4"/>
        <v>0</v>
      </c>
      <c r="P54">
        <f ca="1" t="shared" si="5"/>
        <v>0</v>
      </c>
      <c r="Q54">
        <f ca="1" t="shared" si="6"/>
        <v>0</v>
      </c>
    </row>
    <row r="55" spans="1:17" ht="12.75">
      <c r="A55" s="4" t="s">
        <v>31</v>
      </c>
      <c r="B55" s="4" t="s">
        <v>131</v>
      </c>
      <c r="C55" s="22">
        <v>4648806</v>
      </c>
      <c r="D55" s="14">
        <v>-284790</v>
      </c>
      <c r="E55" s="22">
        <v>3005432</v>
      </c>
      <c r="F55" s="14">
        <v>3005432</v>
      </c>
      <c r="G55" s="14">
        <v>2997182</v>
      </c>
      <c r="H55" s="14">
        <v>1358584</v>
      </c>
      <c r="I55" s="20" t="str">
        <f t="shared" si="7"/>
        <v>B136</v>
      </c>
      <c r="J55">
        <f t="shared" si="8"/>
        <v>136</v>
      </c>
      <c r="K55" s="26">
        <f ca="1" t="shared" si="0"/>
        <v>0</v>
      </c>
      <c r="L55">
        <f ca="1" t="shared" si="1"/>
        <v>0</v>
      </c>
      <c r="M55">
        <f ca="1" t="shared" si="2"/>
        <v>0</v>
      </c>
      <c r="N55">
        <f ca="1" t="shared" si="3"/>
        <v>0</v>
      </c>
      <c r="O55">
        <f ca="1" t="shared" si="4"/>
        <v>0</v>
      </c>
      <c r="P55">
        <f ca="1" t="shared" si="5"/>
        <v>0</v>
      </c>
      <c r="Q55">
        <f ca="1" t="shared" si="6"/>
        <v>0</v>
      </c>
    </row>
    <row r="56" spans="1:17" ht="12.75">
      <c r="A56" s="4" t="s">
        <v>31</v>
      </c>
      <c r="B56" s="4" t="s">
        <v>132</v>
      </c>
      <c r="C56" s="22">
        <v>61247879</v>
      </c>
      <c r="D56" s="14">
        <v>-1415137.5</v>
      </c>
      <c r="E56" s="22">
        <v>42342467.5</v>
      </c>
      <c r="F56" s="14">
        <v>42331493.75</v>
      </c>
      <c r="G56" s="14">
        <v>34128714.62</v>
      </c>
      <c r="H56" s="14">
        <v>17501247.75</v>
      </c>
      <c r="I56" s="20" t="str">
        <f t="shared" si="7"/>
        <v>B137</v>
      </c>
      <c r="J56">
        <f t="shared" si="8"/>
        <v>137</v>
      </c>
      <c r="K56" s="26">
        <f ca="1" t="shared" si="0"/>
        <v>0</v>
      </c>
      <c r="L56">
        <f ca="1" t="shared" si="1"/>
        <v>0</v>
      </c>
      <c r="M56">
        <f ca="1" t="shared" si="2"/>
        <v>0</v>
      </c>
      <c r="N56">
        <f ca="1" t="shared" si="3"/>
        <v>0</v>
      </c>
      <c r="O56">
        <f ca="1" t="shared" si="4"/>
        <v>0</v>
      </c>
      <c r="P56">
        <f ca="1" t="shared" si="5"/>
        <v>0</v>
      </c>
      <c r="Q56">
        <f ca="1" t="shared" si="6"/>
        <v>0</v>
      </c>
    </row>
    <row r="57" spans="1:17" ht="12.75">
      <c r="A57" s="4" t="s">
        <v>31</v>
      </c>
      <c r="B57" s="4" t="s">
        <v>133</v>
      </c>
      <c r="C57" s="22">
        <v>47658785</v>
      </c>
      <c r="D57" s="14">
        <v>-2324497.14</v>
      </c>
      <c r="E57" s="22">
        <v>31359316.86</v>
      </c>
      <c r="F57" s="14">
        <v>31343241.29</v>
      </c>
      <c r="G57" s="14">
        <v>26926645.61</v>
      </c>
      <c r="H57" s="14">
        <v>13991046.57</v>
      </c>
      <c r="I57" s="20" t="str">
        <f t="shared" si="7"/>
        <v>B138</v>
      </c>
      <c r="J57">
        <f t="shared" si="8"/>
        <v>138</v>
      </c>
      <c r="K57" s="26">
        <f ca="1" t="shared" si="0"/>
        <v>0</v>
      </c>
      <c r="L57">
        <f ca="1" t="shared" si="1"/>
        <v>0</v>
      </c>
      <c r="M57">
        <f ca="1" t="shared" si="2"/>
        <v>0</v>
      </c>
      <c r="N57">
        <f ca="1" t="shared" si="3"/>
        <v>0</v>
      </c>
      <c r="O57">
        <f ca="1" t="shared" si="4"/>
        <v>0</v>
      </c>
      <c r="P57">
        <f ca="1" t="shared" si="5"/>
        <v>0</v>
      </c>
      <c r="Q57">
        <f ca="1" t="shared" si="6"/>
        <v>0</v>
      </c>
    </row>
    <row r="58" spans="1:17" ht="12.75">
      <c r="A58" s="4" t="s">
        <v>31</v>
      </c>
      <c r="B58" s="4" t="s">
        <v>134</v>
      </c>
      <c r="C58" s="22">
        <v>8678721</v>
      </c>
      <c r="D58" s="14">
        <v>-75943.38</v>
      </c>
      <c r="E58" s="22">
        <v>6038416.62</v>
      </c>
      <c r="F58" s="14">
        <v>6034618.37</v>
      </c>
      <c r="G58" s="14">
        <v>5025907.96</v>
      </c>
      <c r="H58" s="14">
        <v>2568159.25</v>
      </c>
      <c r="I58" s="20" t="str">
        <f t="shared" si="7"/>
        <v>B139</v>
      </c>
      <c r="J58">
        <f t="shared" si="8"/>
        <v>139</v>
      </c>
      <c r="K58" s="26">
        <f ca="1" t="shared" si="0"/>
        <v>0</v>
      </c>
      <c r="L58">
        <f ca="1" t="shared" si="1"/>
        <v>0</v>
      </c>
      <c r="M58">
        <f ca="1" t="shared" si="2"/>
        <v>0</v>
      </c>
      <c r="N58">
        <f ca="1" t="shared" si="3"/>
        <v>0</v>
      </c>
      <c r="O58">
        <f ca="1" t="shared" si="4"/>
        <v>0</v>
      </c>
      <c r="P58">
        <f ca="1" t="shared" si="5"/>
        <v>0</v>
      </c>
      <c r="Q58">
        <f ca="1" t="shared" si="6"/>
        <v>0</v>
      </c>
    </row>
    <row r="59" spans="1:17" ht="12.75">
      <c r="A59" s="4" t="s">
        <v>31</v>
      </c>
      <c r="B59" s="4" t="s">
        <v>135</v>
      </c>
      <c r="C59" s="22">
        <v>83376003</v>
      </c>
      <c r="D59" s="14">
        <v>-278467.22</v>
      </c>
      <c r="E59" s="22">
        <v>60161731.78</v>
      </c>
      <c r="F59" s="14">
        <v>60138576.29</v>
      </c>
      <c r="G59" s="14">
        <v>57325831.87</v>
      </c>
      <c r="H59" s="14">
        <v>22958959.49</v>
      </c>
      <c r="I59" s="20" t="str">
        <f t="shared" si="7"/>
        <v>B140</v>
      </c>
      <c r="J59">
        <f t="shared" si="8"/>
        <v>140</v>
      </c>
      <c r="K59" s="26">
        <f ca="1" t="shared" si="0"/>
        <v>0</v>
      </c>
      <c r="L59">
        <f ca="1" t="shared" si="1"/>
        <v>0</v>
      </c>
      <c r="M59">
        <f ca="1" t="shared" si="2"/>
        <v>0</v>
      </c>
      <c r="N59">
        <f ca="1" t="shared" si="3"/>
        <v>0</v>
      </c>
      <c r="O59">
        <f ca="1" t="shared" si="4"/>
        <v>0</v>
      </c>
      <c r="P59">
        <f ca="1" t="shared" si="5"/>
        <v>0</v>
      </c>
      <c r="Q59">
        <f ca="1" t="shared" si="6"/>
        <v>0</v>
      </c>
    </row>
    <row r="60" spans="1:17" ht="12.75">
      <c r="A60" s="4" t="s">
        <v>31</v>
      </c>
      <c r="B60" s="4" t="s">
        <v>136</v>
      </c>
      <c r="C60" s="22">
        <v>23919398</v>
      </c>
      <c r="D60" s="14">
        <v>-2357522.73</v>
      </c>
      <c r="E60" s="22">
        <v>15097345.27</v>
      </c>
      <c r="F60" s="14">
        <v>15090323.93</v>
      </c>
      <c r="G60" s="14">
        <v>10729142.43</v>
      </c>
      <c r="H60" s="14">
        <v>6471551.34</v>
      </c>
      <c r="I60" s="20" t="str">
        <f t="shared" si="7"/>
        <v>B141</v>
      </c>
      <c r="J60">
        <f t="shared" si="8"/>
        <v>141</v>
      </c>
      <c r="K60" s="26">
        <f ca="1" t="shared" si="0"/>
        <v>0</v>
      </c>
      <c r="L60">
        <f ca="1" t="shared" si="1"/>
        <v>0</v>
      </c>
      <c r="M60">
        <f ca="1" t="shared" si="2"/>
        <v>0</v>
      </c>
      <c r="N60">
        <f ca="1" t="shared" si="3"/>
        <v>0</v>
      </c>
      <c r="O60">
        <f ca="1" t="shared" si="4"/>
        <v>0</v>
      </c>
      <c r="P60">
        <f ca="1" t="shared" si="5"/>
        <v>0</v>
      </c>
      <c r="Q60">
        <f ca="1" t="shared" si="6"/>
        <v>0</v>
      </c>
    </row>
    <row r="61" spans="1:17" ht="12.75">
      <c r="A61" s="4" t="s">
        <v>31</v>
      </c>
      <c r="B61" s="4" t="s">
        <v>137</v>
      </c>
      <c r="C61" s="22">
        <v>30100000</v>
      </c>
      <c r="D61" s="13">
        <v>0</v>
      </c>
      <c r="E61" s="22">
        <v>22574925</v>
      </c>
      <c r="F61" s="14">
        <v>22574925</v>
      </c>
      <c r="G61" s="14">
        <v>22325532</v>
      </c>
      <c r="H61" s="14">
        <v>7525075</v>
      </c>
      <c r="I61" s="20" t="str">
        <f t="shared" si="7"/>
        <v>B142</v>
      </c>
      <c r="J61">
        <f t="shared" si="8"/>
        <v>142</v>
      </c>
      <c r="K61" s="26">
        <f ca="1" t="shared" si="0"/>
        <v>0</v>
      </c>
      <c r="L61">
        <f ca="1" t="shared" si="1"/>
        <v>0</v>
      </c>
      <c r="M61">
        <f ca="1" t="shared" si="2"/>
        <v>0</v>
      </c>
      <c r="N61">
        <f ca="1" t="shared" si="3"/>
        <v>0</v>
      </c>
      <c r="O61">
        <f ca="1" t="shared" si="4"/>
        <v>0</v>
      </c>
      <c r="P61">
        <f ca="1" t="shared" si="5"/>
        <v>0</v>
      </c>
      <c r="Q61">
        <f ca="1" t="shared" si="6"/>
        <v>0</v>
      </c>
    </row>
    <row r="62" spans="1:17" ht="12.75">
      <c r="A62" s="4" t="s">
        <v>31</v>
      </c>
      <c r="B62" s="4" t="s">
        <v>138</v>
      </c>
      <c r="C62" s="22">
        <v>44513510</v>
      </c>
      <c r="D62" s="14">
        <v>-3032709.5</v>
      </c>
      <c r="E62" s="22">
        <v>28820051.5</v>
      </c>
      <c r="F62" s="14">
        <v>28812415.06</v>
      </c>
      <c r="G62" s="14">
        <v>24561372.96</v>
      </c>
      <c r="H62" s="14">
        <v>12668385.44</v>
      </c>
      <c r="I62" s="20" t="str">
        <f t="shared" si="7"/>
        <v>B143</v>
      </c>
      <c r="J62">
        <f t="shared" si="8"/>
        <v>143</v>
      </c>
      <c r="K62" s="26">
        <f ca="1" t="shared" si="0"/>
        <v>0</v>
      </c>
      <c r="L62">
        <f ca="1" t="shared" si="1"/>
        <v>0</v>
      </c>
      <c r="M62">
        <f ca="1" t="shared" si="2"/>
        <v>0</v>
      </c>
      <c r="N62">
        <f ca="1" t="shared" si="3"/>
        <v>0</v>
      </c>
      <c r="O62">
        <f ca="1" t="shared" si="4"/>
        <v>0</v>
      </c>
      <c r="P62">
        <f ca="1" t="shared" si="5"/>
        <v>0</v>
      </c>
      <c r="Q62">
        <f ca="1" t="shared" si="6"/>
        <v>0</v>
      </c>
    </row>
    <row r="63" spans="1:17" ht="12.75">
      <c r="A63" s="4" t="s">
        <v>31</v>
      </c>
      <c r="B63" s="4" t="s">
        <v>139</v>
      </c>
      <c r="C63" s="22">
        <v>283704048</v>
      </c>
      <c r="D63" s="14">
        <v>-70306382.68</v>
      </c>
      <c r="E63" s="22">
        <v>138273740.32</v>
      </c>
      <c r="F63" s="14">
        <v>138256156.11</v>
      </c>
      <c r="G63" s="14">
        <v>67799003.93</v>
      </c>
      <c r="H63" s="14">
        <v>75141509.21</v>
      </c>
      <c r="I63" s="20" t="str">
        <f t="shared" si="7"/>
        <v>B144</v>
      </c>
      <c r="J63">
        <f t="shared" si="8"/>
        <v>144</v>
      </c>
      <c r="K63" s="26">
        <f ca="1" t="shared" si="0"/>
        <v>0</v>
      </c>
      <c r="L63">
        <f ca="1" t="shared" si="1"/>
        <v>0</v>
      </c>
      <c r="M63">
        <f ca="1" t="shared" si="2"/>
        <v>0</v>
      </c>
      <c r="N63">
        <f ca="1" t="shared" si="3"/>
        <v>0</v>
      </c>
      <c r="O63">
        <f ca="1" t="shared" si="4"/>
        <v>0</v>
      </c>
      <c r="P63">
        <f ca="1" t="shared" si="5"/>
        <v>0</v>
      </c>
      <c r="Q63">
        <f ca="1" t="shared" si="6"/>
        <v>0</v>
      </c>
    </row>
    <row r="64" spans="1:17" ht="12.75">
      <c r="A64" s="4" t="s">
        <v>31</v>
      </c>
      <c r="B64" s="4" t="s">
        <v>140</v>
      </c>
      <c r="C64" s="22">
        <v>20799198</v>
      </c>
      <c r="D64" s="14">
        <v>-1168240.68</v>
      </c>
      <c r="E64" s="22">
        <v>13401392.32</v>
      </c>
      <c r="F64" s="14">
        <v>13389753.01</v>
      </c>
      <c r="G64" s="14">
        <v>11240370.16</v>
      </c>
      <c r="H64" s="14">
        <v>6241204.31</v>
      </c>
      <c r="I64" s="20" t="str">
        <f t="shared" si="7"/>
        <v>B145</v>
      </c>
      <c r="J64">
        <f t="shared" si="8"/>
        <v>145</v>
      </c>
      <c r="K64" s="26">
        <f ca="1" t="shared" si="0"/>
        <v>0</v>
      </c>
      <c r="L64">
        <f ca="1" t="shared" si="1"/>
        <v>0</v>
      </c>
      <c r="M64">
        <f ca="1" t="shared" si="2"/>
        <v>0</v>
      </c>
      <c r="N64">
        <f ca="1" t="shared" si="3"/>
        <v>0</v>
      </c>
      <c r="O64">
        <f ca="1" t="shared" si="4"/>
        <v>0</v>
      </c>
      <c r="P64">
        <f ca="1" t="shared" si="5"/>
        <v>0</v>
      </c>
      <c r="Q64">
        <f ca="1" t="shared" si="6"/>
        <v>0</v>
      </c>
    </row>
    <row r="65" spans="1:17" ht="12.75">
      <c r="A65" s="4" t="s">
        <v>31</v>
      </c>
      <c r="B65" s="4" t="s">
        <v>141</v>
      </c>
      <c r="C65" s="22">
        <v>4120000</v>
      </c>
      <c r="D65" s="13">
        <v>0</v>
      </c>
      <c r="E65" s="22">
        <v>3089979</v>
      </c>
      <c r="F65" s="14">
        <v>3089979</v>
      </c>
      <c r="G65" s="14">
        <v>3089979</v>
      </c>
      <c r="H65" s="14">
        <v>1030021</v>
      </c>
      <c r="I65" s="20" t="str">
        <f t="shared" si="7"/>
        <v>B146</v>
      </c>
      <c r="J65">
        <f t="shared" si="8"/>
        <v>146</v>
      </c>
      <c r="K65" s="26">
        <f ca="1" t="shared" si="0"/>
        <v>0</v>
      </c>
      <c r="L65">
        <f ca="1" t="shared" si="1"/>
        <v>0</v>
      </c>
      <c r="M65">
        <f ca="1" t="shared" si="2"/>
        <v>0</v>
      </c>
      <c r="N65">
        <f ca="1" t="shared" si="3"/>
        <v>0</v>
      </c>
      <c r="O65">
        <f ca="1" t="shared" si="4"/>
        <v>0</v>
      </c>
      <c r="P65">
        <f ca="1" t="shared" si="5"/>
        <v>0</v>
      </c>
      <c r="Q65">
        <f ca="1" t="shared" si="6"/>
        <v>0</v>
      </c>
    </row>
    <row r="66" spans="1:17" ht="12.75">
      <c r="A66" s="4" t="s">
        <v>31</v>
      </c>
      <c r="B66" s="4" t="s">
        <v>142</v>
      </c>
      <c r="C66" s="22">
        <v>3950668</v>
      </c>
      <c r="D66" s="13">
        <v>0</v>
      </c>
      <c r="E66" s="22">
        <v>2962980</v>
      </c>
      <c r="F66" s="14">
        <v>2962980</v>
      </c>
      <c r="G66" s="14">
        <v>2946238</v>
      </c>
      <c r="H66" s="14">
        <v>987688</v>
      </c>
      <c r="I66" s="20" t="str">
        <f t="shared" si="7"/>
        <v>B147</v>
      </c>
      <c r="J66">
        <f t="shared" si="8"/>
        <v>147</v>
      </c>
      <c r="K66" s="26">
        <f ca="1" t="shared" si="0"/>
        <v>0</v>
      </c>
      <c r="L66">
        <f ca="1" t="shared" si="1"/>
        <v>0</v>
      </c>
      <c r="M66">
        <f ca="1" t="shared" si="2"/>
        <v>0</v>
      </c>
      <c r="N66">
        <f ca="1" t="shared" si="3"/>
        <v>0</v>
      </c>
      <c r="O66">
        <f ca="1" t="shared" si="4"/>
        <v>0</v>
      </c>
      <c r="P66">
        <f ca="1" t="shared" si="5"/>
        <v>0</v>
      </c>
      <c r="Q66">
        <f ca="1" t="shared" si="6"/>
        <v>0</v>
      </c>
    </row>
    <row r="67" spans="1:17" ht="12.75">
      <c r="A67" s="4" t="s">
        <v>31</v>
      </c>
      <c r="B67" s="4" t="s">
        <v>143</v>
      </c>
      <c r="C67" s="22">
        <v>92744271</v>
      </c>
      <c r="D67" s="14">
        <v>-3294070.56</v>
      </c>
      <c r="E67" s="22">
        <v>61608876.44</v>
      </c>
      <c r="F67" s="14">
        <v>61606402.97</v>
      </c>
      <c r="G67" s="14">
        <v>53220629.32</v>
      </c>
      <c r="H67" s="14">
        <v>27843797.47</v>
      </c>
      <c r="I67" s="20" t="str">
        <f t="shared" si="7"/>
        <v>B148</v>
      </c>
      <c r="J67">
        <f t="shared" si="8"/>
        <v>148</v>
      </c>
      <c r="K67" s="26">
        <f aca="true" t="shared" si="9" ref="K67:K130">+INDIRECT(I67,TRUE)</f>
        <v>0</v>
      </c>
      <c r="L67">
        <f aca="true" t="shared" si="10" ref="L67:L130">+INDIRECT("C"&amp;J67,TRUE)</f>
        <v>0</v>
      </c>
      <c r="M67">
        <f aca="true" t="shared" si="11" ref="M67:M130">+INDIRECT("D"&amp;J67,TRUE)</f>
        <v>0</v>
      </c>
      <c r="N67">
        <f aca="true" t="shared" si="12" ref="N67:N130">+INDIRECT("e"&amp;J67,TRUE)</f>
        <v>0</v>
      </c>
      <c r="O67">
        <f aca="true" t="shared" si="13" ref="O67:O130">+INDIRECT("f"&amp;J67,TRUE)</f>
        <v>0</v>
      </c>
      <c r="P67">
        <f aca="true" t="shared" si="14" ref="P67:P130">+INDIRECT("g"&amp;J67,TRUE)</f>
        <v>0</v>
      </c>
      <c r="Q67">
        <f aca="true" t="shared" si="15" ref="Q67:Q130">+INDIRECT("h"&amp;J67,TRUE)</f>
        <v>0</v>
      </c>
    </row>
    <row r="68" spans="1:17" ht="12.75">
      <c r="A68" s="4" t="s">
        <v>31</v>
      </c>
      <c r="B68" s="4" t="s">
        <v>144</v>
      </c>
      <c r="C68" s="22">
        <v>36786606</v>
      </c>
      <c r="D68" s="14">
        <v>-2628647</v>
      </c>
      <c r="E68" s="22">
        <v>25190301</v>
      </c>
      <c r="F68" s="14">
        <v>25178387.95</v>
      </c>
      <c r="G68" s="14">
        <v>11290992.49</v>
      </c>
      <c r="H68" s="14">
        <v>8979571.05</v>
      </c>
      <c r="I68" s="20" t="str">
        <f aca="true" t="shared" si="16" ref="I68:I131">+"B"&amp;(J67+1)</f>
        <v>B149</v>
      </c>
      <c r="J68">
        <f aca="true" t="shared" si="17" ref="J68:J131">+J67+1</f>
        <v>149</v>
      </c>
      <c r="K68" s="26">
        <f ca="1" t="shared" si="9"/>
        <v>0</v>
      </c>
      <c r="L68">
        <f ca="1" t="shared" si="10"/>
        <v>0</v>
      </c>
      <c r="M68">
        <f ca="1" t="shared" si="11"/>
        <v>0</v>
      </c>
      <c r="N68">
        <f ca="1" t="shared" si="12"/>
        <v>0</v>
      </c>
      <c r="O68">
        <f ca="1" t="shared" si="13"/>
        <v>0</v>
      </c>
      <c r="P68">
        <f ca="1" t="shared" si="14"/>
        <v>0</v>
      </c>
      <c r="Q68">
        <f ca="1" t="shared" si="15"/>
        <v>0</v>
      </c>
    </row>
    <row r="69" spans="1:17" ht="12.75">
      <c r="A69" s="4" t="s">
        <v>31</v>
      </c>
      <c r="B69" s="4" t="s">
        <v>145</v>
      </c>
      <c r="C69" s="22">
        <v>40061423</v>
      </c>
      <c r="D69" s="14">
        <v>-1003548.94</v>
      </c>
      <c r="E69" s="22">
        <v>26726966.06</v>
      </c>
      <c r="F69" s="14">
        <v>26682037.89</v>
      </c>
      <c r="G69" s="14">
        <v>22160528.57</v>
      </c>
      <c r="H69" s="14">
        <v>12375836.17</v>
      </c>
      <c r="I69" s="20" t="str">
        <f t="shared" si="16"/>
        <v>B150</v>
      </c>
      <c r="J69">
        <f t="shared" si="17"/>
        <v>150</v>
      </c>
      <c r="K69" s="26">
        <f ca="1" t="shared" si="9"/>
        <v>0</v>
      </c>
      <c r="L69">
        <f ca="1" t="shared" si="10"/>
        <v>0</v>
      </c>
      <c r="M69">
        <f ca="1" t="shared" si="11"/>
        <v>0</v>
      </c>
      <c r="N69">
        <f ca="1" t="shared" si="12"/>
        <v>0</v>
      </c>
      <c r="O69">
        <f ca="1" t="shared" si="13"/>
        <v>0</v>
      </c>
      <c r="P69">
        <f ca="1" t="shared" si="14"/>
        <v>0</v>
      </c>
      <c r="Q69">
        <f ca="1" t="shared" si="15"/>
        <v>0</v>
      </c>
    </row>
    <row r="70" spans="1:17" ht="12.75">
      <c r="A70" s="4" t="s">
        <v>31</v>
      </c>
      <c r="B70" s="4" t="s">
        <v>146</v>
      </c>
      <c r="C70" s="22">
        <v>89153342</v>
      </c>
      <c r="D70" s="14">
        <v>-42779738.57</v>
      </c>
      <c r="E70" s="22">
        <v>31919526.43</v>
      </c>
      <c r="F70" s="14">
        <v>31912110.47</v>
      </c>
      <c r="G70" s="14">
        <v>8113147.19</v>
      </c>
      <c r="H70" s="14">
        <v>14461492.96</v>
      </c>
      <c r="I70" s="20" t="str">
        <f t="shared" si="16"/>
        <v>B151</v>
      </c>
      <c r="J70">
        <f t="shared" si="17"/>
        <v>151</v>
      </c>
      <c r="K70" s="26">
        <f ca="1" t="shared" si="9"/>
        <v>0</v>
      </c>
      <c r="L70">
        <f ca="1" t="shared" si="10"/>
        <v>0</v>
      </c>
      <c r="M70">
        <f ca="1" t="shared" si="11"/>
        <v>0</v>
      </c>
      <c r="N70">
        <f ca="1" t="shared" si="12"/>
        <v>0</v>
      </c>
      <c r="O70">
        <f ca="1" t="shared" si="13"/>
        <v>0</v>
      </c>
      <c r="P70">
        <f ca="1" t="shared" si="14"/>
        <v>0</v>
      </c>
      <c r="Q70">
        <f ca="1" t="shared" si="15"/>
        <v>0</v>
      </c>
    </row>
    <row r="71" spans="1:17" ht="12.75">
      <c r="A71" s="4" t="s">
        <v>31</v>
      </c>
      <c r="B71" s="4" t="s">
        <v>147</v>
      </c>
      <c r="C71" s="22">
        <v>430000000</v>
      </c>
      <c r="D71" s="13">
        <v>0</v>
      </c>
      <c r="E71" s="22">
        <v>322499997</v>
      </c>
      <c r="F71" s="14">
        <v>322499997</v>
      </c>
      <c r="G71" s="14">
        <v>322499997</v>
      </c>
      <c r="H71" s="14">
        <v>107500003</v>
      </c>
      <c r="I71" s="20" t="str">
        <f t="shared" si="16"/>
        <v>B152</v>
      </c>
      <c r="J71">
        <f t="shared" si="17"/>
        <v>152</v>
      </c>
      <c r="K71" s="26">
        <f ca="1" t="shared" si="9"/>
        <v>0</v>
      </c>
      <c r="L71">
        <f ca="1" t="shared" si="10"/>
        <v>0</v>
      </c>
      <c r="M71">
        <f ca="1" t="shared" si="11"/>
        <v>0</v>
      </c>
      <c r="N71">
        <f ca="1" t="shared" si="12"/>
        <v>0</v>
      </c>
      <c r="O71">
        <f ca="1" t="shared" si="13"/>
        <v>0</v>
      </c>
      <c r="P71">
        <f ca="1" t="shared" si="14"/>
        <v>0</v>
      </c>
      <c r="Q71">
        <f ca="1" t="shared" si="15"/>
        <v>0</v>
      </c>
    </row>
    <row r="72" spans="1:17" ht="12.75">
      <c r="A72" s="4" t="s">
        <v>31</v>
      </c>
      <c r="B72" s="4" t="s">
        <v>148</v>
      </c>
      <c r="C72" s="22">
        <v>26207039</v>
      </c>
      <c r="D72" s="14">
        <v>1310056.57</v>
      </c>
      <c r="E72" s="22">
        <v>19737517.57</v>
      </c>
      <c r="F72" s="14">
        <v>19733903.73</v>
      </c>
      <c r="G72" s="14">
        <v>17192213.82</v>
      </c>
      <c r="H72" s="14">
        <v>7783191.84</v>
      </c>
      <c r="I72" s="20" t="str">
        <f t="shared" si="16"/>
        <v>B153</v>
      </c>
      <c r="J72">
        <f t="shared" si="17"/>
        <v>153</v>
      </c>
      <c r="K72" s="26">
        <f ca="1" t="shared" si="9"/>
        <v>0</v>
      </c>
      <c r="L72">
        <f ca="1" t="shared" si="10"/>
        <v>0</v>
      </c>
      <c r="M72">
        <f ca="1" t="shared" si="11"/>
        <v>0</v>
      </c>
      <c r="N72">
        <f ca="1" t="shared" si="12"/>
        <v>0</v>
      </c>
      <c r="O72">
        <f ca="1" t="shared" si="13"/>
        <v>0</v>
      </c>
      <c r="P72">
        <f ca="1" t="shared" si="14"/>
        <v>0</v>
      </c>
      <c r="Q72">
        <f ca="1" t="shared" si="15"/>
        <v>0</v>
      </c>
    </row>
    <row r="73" spans="1:17" ht="12.75">
      <c r="A73" s="4" t="s">
        <v>31</v>
      </c>
      <c r="B73" s="4" t="s">
        <v>149</v>
      </c>
      <c r="C73" s="22">
        <v>27439590</v>
      </c>
      <c r="D73" s="14">
        <v>-2831103.86</v>
      </c>
      <c r="E73" s="22">
        <v>16812149.14</v>
      </c>
      <c r="F73" s="14">
        <v>16784699.96</v>
      </c>
      <c r="G73" s="14">
        <v>14165001.64</v>
      </c>
      <c r="H73" s="14">
        <v>7823786.18</v>
      </c>
      <c r="I73" s="20" t="str">
        <f t="shared" si="16"/>
        <v>B154</v>
      </c>
      <c r="J73">
        <f t="shared" si="17"/>
        <v>154</v>
      </c>
      <c r="K73" s="26">
        <f ca="1" t="shared" si="9"/>
        <v>0</v>
      </c>
      <c r="L73">
        <f ca="1" t="shared" si="10"/>
        <v>0</v>
      </c>
      <c r="M73">
        <f ca="1" t="shared" si="11"/>
        <v>0</v>
      </c>
      <c r="N73">
        <f ca="1" t="shared" si="12"/>
        <v>0</v>
      </c>
      <c r="O73">
        <f ca="1" t="shared" si="13"/>
        <v>0</v>
      </c>
      <c r="P73">
        <f ca="1" t="shared" si="14"/>
        <v>0</v>
      </c>
      <c r="Q73">
        <f ca="1" t="shared" si="15"/>
        <v>0</v>
      </c>
    </row>
    <row r="74" spans="1:17" ht="12.75">
      <c r="A74" s="4" t="s">
        <v>31</v>
      </c>
      <c r="B74" s="4" t="s">
        <v>150</v>
      </c>
      <c r="C74" s="22">
        <v>108899506</v>
      </c>
      <c r="D74" s="14">
        <v>-27482188.48</v>
      </c>
      <c r="E74" s="22">
        <v>55760390.52</v>
      </c>
      <c r="F74" s="14">
        <v>55743786.29</v>
      </c>
      <c r="G74" s="14">
        <v>39329975.57</v>
      </c>
      <c r="H74" s="14">
        <v>25673531.23</v>
      </c>
      <c r="I74" s="20" t="str">
        <f t="shared" si="16"/>
        <v>B155</v>
      </c>
      <c r="J74">
        <f t="shared" si="17"/>
        <v>155</v>
      </c>
      <c r="K74" s="26">
        <f ca="1" t="shared" si="9"/>
        <v>0</v>
      </c>
      <c r="L74">
        <f ca="1" t="shared" si="10"/>
        <v>0</v>
      </c>
      <c r="M74">
        <f ca="1" t="shared" si="11"/>
        <v>0</v>
      </c>
      <c r="N74">
        <f ca="1" t="shared" si="12"/>
        <v>0</v>
      </c>
      <c r="O74">
        <f ca="1" t="shared" si="13"/>
        <v>0</v>
      </c>
      <c r="P74">
        <f ca="1" t="shared" si="14"/>
        <v>0</v>
      </c>
      <c r="Q74">
        <f ca="1" t="shared" si="15"/>
        <v>0</v>
      </c>
    </row>
    <row r="75" spans="1:17" ht="12.75">
      <c r="A75" s="4" t="s">
        <v>31</v>
      </c>
      <c r="B75" s="4" t="s">
        <v>151</v>
      </c>
      <c r="C75" s="22">
        <v>11253404</v>
      </c>
      <c r="D75" s="14">
        <v>-1378204.01</v>
      </c>
      <c r="E75" s="22">
        <v>7071634.99</v>
      </c>
      <c r="F75" s="14">
        <v>7064265.72</v>
      </c>
      <c r="G75" s="14">
        <v>5586165.94</v>
      </c>
      <c r="H75" s="14">
        <v>2810934.27</v>
      </c>
      <c r="I75" s="20" t="str">
        <f t="shared" si="16"/>
        <v>B156</v>
      </c>
      <c r="J75">
        <f t="shared" si="17"/>
        <v>156</v>
      </c>
      <c r="K75" s="26">
        <f ca="1" t="shared" si="9"/>
        <v>0</v>
      </c>
      <c r="L75">
        <f ca="1" t="shared" si="10"/>
        <v>0</v>
      </c>
      <c r="M75">
        <f ca="1" t="shared" si="11"/>
        <v>0</v>
      </c>
      <c r="N75">
        <f ca="1" t="shared" si="12"/>
        <v>0</v>
      </c>
      <c r="O75">
        <f ca="1" t="shared" si="13"/>
        <v>0</v>
      </c>
      <c r="P75">
        <f ca="1" t="shared" si="14"/>
        <v>0</v>
      </c>
      <c r="Q75">
        <f ca="1" t="shared" si="15"/>
        <v>0</v>
      </c>
    </row>
    <row r="76" spans="1:17" ht="12.75">
      <c r="A76" s="4" t="s">
        <v>31</v>
      </c>
      <c r="B76" s="4" t="s">
        <v>152</v>
      </c>
      <c r="C76" s="22">
        <v>6110717</v>
      </c>
      <c r="D76" s="14">
        <v>-868654.79</v>
      </c>
      <c r="E76" s="22">
        <v>3526532.21</v>
      </c>
      <c r="F76" s="14">
        <v>3519766.48</v>
      </c>
      <c r="G76" s="14">
        <v>2920283.43</v>
      </c>
      <c r="H76" s="14">
        <v>1722295.73</v>
      </c>
      <c r="I76" s="20" t="str">
        <f t="shared" si="16"/>
        <v>B157</v>
      </c>
      <c r="J76">
        <f t="shared" si="17"/>
        <v>157</v>
      </c>
      <c r="K76" s="26">
        <f ca="1" t="shared" si="9"/>
        <v>0</v>
      </c>
      <c r="L76">
        <f ca="1" t="shared" si="10"/>
        <v>0</v>
      </c>
      <c r="M76">
        <f ca="1" t="shared" si="11"/>
        <v>0</v>
      </c>
      <c r="N76">
        <f ca="1" t="shared" si="12"/>
        <v>0</v>
      </c>
      <c r="O76">
        <f ca="1" t="shared" si="13"/>
        <v>0</v>
      </c>
      <c r="P76">
        <f ca="1" t="shared" si="14"/>
        <v>0</v>
      </c>
      <c r="Q76">
        <f ca="1" t="shared" si="15"/>
        <v>0</v>
      </c>
    </row>
    <row r="77" spans="1:17" ht="12.75">
      <c r="A77" s="4" t="s">
        <v>31</v>
      </c>
      <c r="B77" s="4" t="s">
        <v>153</v>
      </c>
      <c r="C77" s="22">
        <v>8419900</v>
      </c>
      <c r="D77" s="14">
        <v>-1019212.4</v>
      </c>
      <c r="E77" s="22">
        <v>4718178.6</v>
      </c>
      <c r="F77" s="14">
        <v>4709006.89</v>
      </c>
      <c r="G77" s="14">
        <v>4312115.09</v>
      </c>
      <c r="H77" s="14">
        <v>2691680.71</v>
      </c>
      <c r="I77" s="20" t="str">
        <f t="shared" si="16"/>
        <v>B158</v>
      </c>
      <c r="J77">
        <f t="shared" si="17"/>
        <v>158</v>
      </c>
      <c r="K77" s="26">
        <f ca="1" t="shared" si="9"/>
        <v>0</v>
      </c>
      <c r="L77">
        <f ca="1" t="shared" si="10"/>
        <v>0</v>
      </c>
      <c r="M77">
        <f ca="1" t="shared" si="11"/>
        <v>0</v>
      </c>
      <c r="N77">
        <f ca="1" t="shared" si="12"/>
        <v>0</v>
      </c>
      <c r="O77">
        <f ca="1" t="shared" si="13"/>
        <v>0</v>
      </c>
      <c r="P77">
        <f ca="1" t="shared" si="14"/>
        <v>0</v>
      </c>
      <c r="Q77">
        <f ca="1" t="shared" si="15"/>
        <v>0</v>
      </c>
    </row>
    <row r="78" spans="1:17" ht="12.75">
      <c r="A78" s="4" t="s">
        <v>31</v>
      </c>
      <c r="B78" s="4" t="s">
        <v>154</v>
      </c>
      <c r="C78" s="22">
        <v>1119787212</v>
      </c>
      <c r="D78" s="14">
        <v>-103687798.49</v>
      </c>
      <c r="E78" s="22">
        <v>693871385.51</v>
      </c>
      <c r="F78" s="14">
        <v>693834288.11</v>
      </c>
      <c r="G78" s="14">
        <v>520237336.47</v>
      </c>
      <c r="H78" s="14">
        <v>322265125.4</v>
      </c>
      <c r="I78" s="20" t="str">
        <f t="shared" si="16"/>
        <v>B159</v>
      </c>
      <c r="J78">
        <f t="shared" si="17"/>
        <v>159</v>
      </c>
      <c r="K78" s="26">
        <f ca="1" t="shared" si="9"/>
        <v>0</v>
      </c>
      <c r="L78">
        <f ca="1" t="shared" si="10"/>
        <v>0</v>
      </c>
      <c r="M78">
        <f ca="1" t="shared" si="11"/>
        <v>0</v>
      </c>
      <c r="N78">
        <f ca="1" t="shared" si="12"/>
        <v>0</v>
      </c>
      <c r="O78">
        <f ca="1" t="shared" si="13"/>
        <v>0</v>
      </c>
      <c r="P78">
        <f ca="1" t="shared" si="14"/>
        <v>0</v>
      </c>
      <c r="Q78">
        <f ca="1" t="shared" si="15"/>
        <v>0</v>
      </c>
    </row>
    <row r="79" spans="1:17" ht="12.75">
      <c r="A79" s="4" t="s">
        <v>31</v>
      </c>
      <c r="B79" s="4" t="s">
        <v>155</v>
      </c>
      <c r="C79" s="22">
        <v>4013282</v>
      </c>
      <c r="D79" s="13">
        <v>0</v>
      </c>
      <c r="E79" s="22">
        <v>3009960</v>
      </c>
      <c r="F79" s="14">
        <v>3009960</v>
      </c>
      <c r="G79" s="14">
        <v>3009960</v>
      </c>
      <c r="H79" s="14">
        <v>1003322</v>
      </c>
      <c r="I79" s="20" t="str">
        <f t="shared" si="16"/>
        <v>B160</v>
      </c>
      <c r="J79">
        <f t="shared" si="17"/>
        <v>160</v>
      </c>
      <c r="K79" s="26">
        <f ca="1" t="shared" si="9"/>
        <v>0</v>
      </c>
      <c r="L79">
        <f ca="1" t="shared" si="10"/>
        <v>0</v>
      </c>
      <c r="M79">
        <f ca="1" t="shared" si="11"/>
        <v>0</v>
      </c>
      <c r="N79">
        <f ca="1" t="shared" si="12"/>
        <v>0</v>
      </c>
      <c r="O79">
        <f ca="1" t="shared" si="13"/>
        <v>0</v>
      </c>
      <c r="P79">
        <f ca="1" t="shared" si="14"/>
        <v>0</v>
      </c>
      <c r="Q79">
        <f ca="1" t="shared" si="15"/>
        <v>0</v>
      </c>
    </row>
    <row r="80" spans="1:17" ht="12.75">
      <c r="A80" s="4" t="s">
        <v>31</v>
      </c>
      <c r="B80" s="4" t="s">
        <v>156</v>
      </c>
      <c r="C80" s="22">
        <v>18664625</v>
      </c>
      <c r="D80" s="14">
        <v>-1208330</v>
      </c>
      <c r="E80" s="22">
        <v>12816548</v>
      </c>
      <c r="F80" s="14">
        <v>12816548</v>
      </c>
      <c r="G80" s="14">
        <v>9994245</v>
      </c>
      <c r="H80" s="14">
        <v>4639747</v>
      </c>
      <c r="I80" s="20" t="str">
        <f t="shared" si="16"/>
        <v>B161</v>
      </c>
      <c r="J80">
        <f t="shared" si="17"/>
        <v>161</v>
      </c>
      <c r="K80" s="26">
        <f ca="1" t="shared" si="9"/>
        <v>0</v>
      </c>
      <c r="L80">
        <f ca="1" t="shared" si="10"/>
        <v>0</v>
      </c>
      <c r="M80">
        <f ca="1" t="shared" si="11"/>
        <v>0</v>
      </c>
      <c r="N80">
        <f ca="1" t="shared" si="12"/>
        <v>0</v>
      </c>
      <c r="O80">
        <f ca="1" t="shared" si="13"/>
        <v>0</v>
      </c>
      <c r="P80">
        <f ca="1" t="shared" si="14"/>
        <v>0</v>
      </c>
      <c r="Q80">
        <f ca="1" t="shared" si="15"/>
        <v>0</v>
      </c>
    </row>
    <row r="81" spans="1:17" ht="12.75">
      <c r="A81" s="4" t="s">
        <v>31</v>
      </c>
      <c r="B81" s="4" t="s">
        <v>157</v>
      </c>
      <c r="C81" s="22">
        <v>2971154</v>
      </c>
      <c r="D81" s="14">
        <v>-283815</v>
      </c>
      <c r="E81" s="22">
        <v>1944549</v>
      </c>
      <c r="F81" s="14">
        <v>1943378.07</v>
      </c>
      <c r="G81" s="14">
        <v>1394684.31</v>
      </c>
      <c r="H81" s="14">
        <v>743960.93</v>
      </c>
      <c r="I81" s="20" t="str">
        <f t="shared" si="16"/>
        <v>B162</v>
      </c>
      <c r="J81">
        <f t="shared" si="17"/>
        <v>162</v>
      </c>
      <c r="K81" s="26">
        <f ca="1" t="shared" si="9"/>
        <v>0</v>
      </c>
      <c r="L81">
        <f ca="1" t="shared" si="10"/>
        <v>0</v>
      </c>
      <c r="M81">
        <f ca="1" t="shared" si="11"/>
        <v>0</v>
      </c>
      <c r="N81">
        <f ca="1" t="shared" si="12"/>
        <v>0</v>
      </c>
      <c r="O81">
        <f ca="1" t="shared" si="13"/>
        <v>0</v>
      </c>
      <c r="P81">
        <f ca="1" t="shared" si="14"/>
        <v>0</v>
      </c>
      <c r="Q81">
        <f ca="1" t="shared" si="15"/>
        <v>0</v>
      </c>
    </row>
    <row r="82" spans="1:17" ht="12.75">
      <c r="A82" s="4" t="s">
        <v>31</v>
      </c>
      <c r="B82" s="4" t="s">
        <v>158</v>
      </c>
      <c r="C82" s="23">
        <v>0</v>
      </c>
      <c r="D82" s="14">
        <v>549656173.86</v>
      </c>
      <c r="E82" s="22">
        <v>549656173.86</v>
      </c>
      <c r="F82" s="14">
        <v>549656173.86</v>
      </c>
      <c r="G82" s="14">
        <v>509833179.86</v>
      </c>
      <c r="H82" s="13">
        <v>0</v>
      </c>
      <c r="I82" s="20" t="str">
        <f t="shared" si="16"/>
        <v>B163</v>
      </c>
      <c r="J82">
        <f t="shared" si="17"/>
        <v>163</v>
      </c>
      <c r="K82" s="26">
        <f ca="1" t="shared" si="9"/>
        <v>0</v>
      </c>
      <c r="L82">
        <f ca="1" t="shared" si="10"/>
        <v>0</v>
      </c>
      <c r="M82">
        <f ca="1" t="shared" si="11"/>
        <v>0</v>
      </c>
      <c r="N82">
        <f ca="1" t="shared" si="12"/>
        <v>0</v>
      </c>
      <c r="O82">
        <f ca="1" t="shared" si="13"/>
        <v>0</v>
      </c>
      <c r="P82">
        <f ca="1" t="shared" si="14"/>
        <v>0</v>
      </c>
      <c r="Q82">
        <f ca="1" t="shared" si="15"/>
        <v>0</v>
      </c>
    </row>
    <row r="83" spans="1:17" ht="12.75">
      <c r="A83" s="4" t="s">
        <v>30</v>
      </c>
      <c r="B83" s="4" t="s">
        <v>84</v>
      </c>
      <c r="C83" s="23">
        <v>0</v>
      </c>
      <c r="D83" s="14">
        <v>1518920</v>
      </c>
      <c r="E83" s="22">
        <v>1518920</v>
      </c>
      <c r="F83" s="14">
        <v>1518920</v>
      </c>
      <c r="G83" s="14">
        <v>1518920</v>
      </c>
      <c r="H83" s="13">
        <v>0</v>
      </c>
      <c r="I83" s="20" t="str">
        <f t="shared" si="16"/>
        <v>B164</v>
      </c>
      <c r="J83">
        <f t="shared" si="17"/>
        <v>164</v>
      </c>
      <c r="K83" s="26">
        <f ca="1" t="shared" si="9"/>
        <v>0</v>
      </c>
      <c r="L83">
        <f ca="1" t="shared" si="10"/>
        <v>0</v>
      </c>
      <c r="M83">
        <f ca="1" t="shared" si="11"/>
        <v>0</v>
      </c>
      <c r="N83">
        <f ca="1" t="shared" si="12"/>
        <v>0</v>
      </c>
      <c r="O83">
        <f ca="1" t="shared" si="13"/>
        <v>0</v>
      </c>
      <c r="P83">
        <f ca="1" t="shared" si="14"/>
        <v>0</v>
      </c>
      <c r="Q83">
        <f ca="1" t="shared" si="15"/>
        <v>0</v>
      </c>
    </row>
    <row r="84" spans="1:17" ht="12.75">
      <c r="A84" s="4" t="s">
        <v>30</v>
      </c>
      <c r="B84" s="4" t="s">
        <v>85</v>
      </c>
      <c r="C84" s="22">
        <v>215243092</v>
      </c>
      <c r="D84" s="14">
        <v>80744630.68</v>
      </c>
      <c r="E84" s="22">
        <v>244668778.68</v>
      </c>
      <c r="F84" s="14">
        <v>244668778.68</v>
      </c>
      <c r="G84" s="14">
        <v>230511024.68</v>
      </c>
      <c r="H84" s="14">
        <v>51318944</v>
      </c>
      <c r="I84" s="20" t="str">
        <f t="shared" si="16"/>
        <v>B165</v>
      </c>
      <c r="J84">
        <f t="shared" si="17"/>
        <v>165</v>
      </c>
      <c r="K84" s="26">
        <f ca="1" t="shared" si="9"/>
        <v>0</v>
      </c>
      <c r="L84">
        <f ca="1" t="shared" si="10"/>
        <v>0</v>
      </c>
      <c r="M84">
        <f ca="1" t="shared" si="11"/>
        <v>0</v>
      </c>
      <c r="N84">
        <f ca="1" t="shared" si="12"/>
        <v>0</v>
      </c>
      <c r="O84">
        <f ca="1" t="shared" si="13"/>
        <v>0</v>
      </c>
      <c r="P84">
        <f ca="1" t="shared" si="14"/>
        <v>0</v>
      </c>
      <c r="Q84">
        <f ca="1" t="shared" si="15"/>
        <v>0</v>
      </c>
    </row>
    <row r="85" spans="1:17" ht="12.75">
      <c r="A85" s="4" t="s">
        <v>30</v>
      </c>
      <c r="B85" s="4" t="s">
        <v>86</v>
      </c>
      <c r="C85" s="23">
        <v>0</v>
      </c>
      <c r="D85" s="14">
        <v>73249340.64</v>
      </c>
      <c r="E85" s="22">
        <v>73249340.64</v>
      </c>
      <c r="F85" s="14">
        <v>73249340.64</v>
      </c>
      <c r="G85" s="14">
        <v>71197612.19</v>
      </c>
      <c r="H85" s="13">
        <v>0</v>
      </c>
      <c r="I85" s="20" t="str">
        <f t="shared" si="16"/>
        <v>B166</v>
      </c>
      <c r="J85">
        <f t="shared" si="17"/>
        <v>166</v>
      </c>
      <c r="K85" s="26">
        <f ca="1" t="shared" si="9"/>
        <v>0</v>
      </c>
      <c r="L85">
        <f ca="1" t="shared" si="10"/>
        <v>0</v>
      </c>
      <c r="M85">
        <f ca="1" t="shared" si="11"/>
        <v>0</v>
      </c>
      <c r="N85">
        <f ca="1" t="shared" si="12"/>
        <v>0</v>
      </c>
      <c r="O85">
        <f ca="1" t="shared" si="13"/>
        <v>0</v>
      </c>
      <c r="P85">
        <f ca="1" t="shared" si="14"/>
        <v>0</v>
      </c>
      <c r="Q85">
        <f ca="1" t="shared" si="15"/>
        <v>0</v>
      </c>
    </row>
    <row r="86" spans="1:17" ht="12.75">
      <c r="A86" s="4" t="s">
        <v>30</v>
      </c>
      <c r="B86" s="4" t="s">
        <v>89</v>
      </c>
      <c r="C86" s="22">
        <v>18897551366</v>
      </c>
      <c r="D86" s="14">
        <v>909884577.53</v>
      </c>
      <c r="E86" s="22">
        <v>14239424099.53</v>
      </c>
      <c r="F86" s="14">
        <v>14239463642.58</v>
      </c>
      <c r="G86" s="14">
        <v>14233520012.04</v>
      </c>
      <c r="H86" s="14">
        <v>5567972300.95</v>
      </c>
      <c r="I86" s="20" t="str">
        <f t="shared" si="16"/>
        <v>B167</v>
      </c>
      <c r="J86">
        <f t="shared" si="17"/>
        <v>167</v>
      </c>
      <c r="K86" s="26">
        <f ca="1" t="shared" si="9"/>
        <v>0</v>
      </c>
      <c r="L86">
        <f ca="1" t="shared" si="10"/>
        <v>0</v>
      </c>
      <c r="M86">
        <f ca="1" t="shared" si="11"/>
        <v>0</v>
      </c>
      <c r="N86">
        <f ca="1" t="shared" si="12"/>
        <v>0</v>
      </c>
      <c r="O86">
        <f ca="1" t="shared" si="13"/>
        <v>0</v>
      </c>
      <c r="P86">
        <f ca="1" t="shared" si="14"/>
        <v>0</v>
      </c>
      <c r="Q86">
        <f ca="1" t="shared" si="15"/>
        <v>0</v>
      </c>
    </row>
    <row r="87" spans="1:17" ht="12.75">
      <c r="A87" s="4" t="s">
        <v>30</v>
      </c>
      <c r="B87" s="4" t="s">
        <v>91</v>
      </c>
      <c r="C87" s="22">
        <v>21468147</v>
      </c>
      <c r="D87" s="14">
        <v>-5000000</v>
      </c>
      <c r="E87" s="23">
        <v>0</v>
      </c>
      <c r="F87" s="13">
        <v>0</v>
      </c>
      <c r="G87" s="13">
        <v>0</v>
      </c>
      <c r="H87" s="14">
        <v>16468147</v>
      </c>
      <c r="I87" s="20" t="str">
        <f t="shared" si="16"/>
        <v>B168</v>
      </c>
      <c r="J87">
        <f t="shared" si="17"/>
        <v>168</v>
      </c>
      <c r="K87" s="26">
        <f ca="1" t="shared" si="9"/>
        <v>0</v>
      </c>
      <c r="L87">
        <f ca="1" t="shared" si="10"/>
        <v>0</v>
      </c>
      <c r="M87">
        <f ca="1" t="shared" si="11"/>
        <v>0</v>
      </c>
      <c r="N87">
        <f ca="1" t="shared" si="12"/>
        <v>0</v>
      </c>
      <c r="O87">
        <f ca="1" t="shared" si="13"/>
        <v>0</v>
      </c>
      <c r="P87">
        <f ca="1" t="shared" si="14"/>
        <v>0</v>
      </c>
      <c r="Q87">
        <f ca="1" t="shared" si="15"/>
        <v>0</v>
      </c>
    </row>
    <row r="88" spans="1:17" ht="12.75">
      <c r="A88" s="4" t="s">
        <v>30</v>
      </c>
      <c r="B88" s="4" t="s">
        <v>93</v>
      </c>
      <c r="C88" s="22">
        <v>3760546220</v>
      </c>
      <c r="D88" s="14">
        <v>1217521406.03</v>
      </c>
      <c r="E88" s="22">
        <v>3988594772.03</v>
      </c>
      <c r="F88" s="14">
        <v>3988594772.03</v>
      </c>
      <c r="G88" s="14">
        <v>3982644910.09</v>
      </c>
      <c r="H88" s="14">
        <v>989472854</v>
      </c>
      <c r="I88" s="20" t="str">
        <f t="shared" si="16"/>
        <v>B169</v>
      </c>
      <c r="J88">
        <f t="shared" si="17"/>
        <v>169</v>
      </c>
      <c r="K88" s="26">
        <f ca="1" t="shared" si="9"/>
        <v>0</v>
      </c>
      <c r="L88">
        <f ca="1" t="shared" si="10"/>
        <v>0</v>
      </c>
      <c r="M88">
        <f ca="1" t="shared" si="11"/>
        <v>0</v>
      </c>
      <c r="N88">
        <f ca="1" t="shared" si="12"/>
        <v>0</v>
      </c>
      <c r="O88">
        <f ca="1" t="shared" si="13"/>
        <v>0</v>
      </c>
      <c r="P88">
        <f ca="1" t="shared" si="14"/>
        <v>0</v>
      </c>
      <c r="Q88">
        <f ca="1" t="shared" si="15"/>
        <v>0</v>
      </c>
    </row>
    <row r="89" spans="1:17" ht="12.75">
      <c r="A89" s="4" t="s">
        <v>30</v>
      </c>
      <c r="B89" s="4" t="s">
        <v>94</v>
      </c>
      <c r="C89" s="22">
        <v>24156749</v>
      </c>
      <c r="D89" s="14">
        <v>-9644259.88</v>
      </c>
      <c r="E89" s="22">
        <v>14512489.12</v>
      </c>
      <c r="F89" s="14">
        <v>14512489.12</v>
      </c>
      <c r="G89" s="14">
        <v>14512489.12</v>
      </c>
      <c r="H89" s="13">
        <v>0</v>
      </c>
      <c r="I89" s="20" t="str">
        <f t="shared" si="16"/>
        <v>B170</v>
      </c>
      <c r="J89">
        <f t="shared" si="17"/>
        <v>170</v>
      </c>
      <c r="K89" s="26">
        <f ca="1" t="shared" si="9"/>
        <v>0</v>
      </c>
      <c r="L89">
        <f ca="1" t="shared" si="10"/>
        <v>0</v>
      </c>
      <c r="M89">
        <f ca="1" t="shared" si="11"/>
        <v>0</v>
      </c>
      <c r="N89">
        <f ca="1" t="shared" si="12"/>
        <v>0</v>
      </c>
      <c r="O89">
        <f ca="1" t="shared" si="13"/>
        <v>0</v>
      </c>
      <c r="P89">
        <f ca="1" t="shared" si="14"/>
        <v>0</v>
      </c>
      <c r="Q89">
        <f ca="1" t="shared" si="15"/>
        <v>0</v>
      </c>
    </row>
    <row r="90" spans="1:17" ht="12.75">
      <c r="A90" s="4" t="s">
        <v>30</v>
      </c>
      <c r="B90" s="4" t="s">
        <v>98</v>
      </c>
      <c r="C90" s="23">
        <v>0</v>
      </c>
      <c r="D90" s="14">
        <v>51251786.51</v>
      </c>
      <c r="E90" s="22">
        <v>51251786.51</v>
      </c>
      <c r="F90" s="14">
        <v>51251786.51</v>
      </c>
      <c r="G90" s="14">
        <v>51251786.51</v>
      </c>
      <c r="H90" s="13">
        <v>0</v>
      </c>
      <c r="I90" s="20" t="str">
        <f t="shared" si="16"/>
        <v>B171</v>
      </c>
      <c r="J90">
        <f t="shared" si="17"/>
        <v>171</v>
      </c>
      <c r="K90" s="26">
        <f ca="1" t="shared" si="9"/>
        <v>0</v>
      </c>
      <c r="L90">
        <f ca="1" t="shared" si="10"/>
        <v>0</v>
      </c>
      <c r="M90">
        <f ca="1" t="shared" si="11"/>
        <v>0</v>
      </c>
      <c r="N90">
        <f ca="1" t="shared" si="12"/>
        <v>0</v>
      </c>
      <c r="O90">
        <f ca="1" t="shared" si="13"/>
        <v>0</v>
      </c>
      <c r="P90">
        <f ca="1" t="shared" si="14"/>
        <v>0</v>
      </c>
      <c r="Q90">
        <f ca="1" t="shared" si="15"/>
        <v>0</v>
      </c>
    </row>
    <row r="91" spans="1:17" ht="12.75">
      <c r="A91" s="4" t="s">
        <v>30</v>
      </c>
      <c r="B91" s="4" t="s">
        <v>99</v>
      </c>
      <c r="C91" s="22">
        <v>6066963949</v>
      </c>
      <c r="D91" s="14">
        <v>25404299</v>
      </c>
      <c r="E91" s="22">
        <v>4474163221</v>
      </c>
      <c r="F91" s="14">
        <v>4474163221</v>
      </c>
      <c r="G91" s="14">
        <v>4474163221</v>
      </c>
      <c r="H91" s="14">
        <v>1618205027</v>
      </c>
      <c r="I91" s="20" t="str">
        <f t="shared" si="16"/>
        <v>B172</v>
      </c>
      <c r="J91">
        <f t="shared" si="17"/>
        <v>172</v>
      </c>
      <c r="K91" s="26">
        <f ca="1" t="shared" si="9"/>
        <v>0</v>
      </c>
      <c r="L91">
        <f ca="1" t="shared" si="10"/>
        <v>0</v>
      </c>
      <c r="M91">
        <f ca="1" t="shared" si="11"/>
        <v>0</v>
      </c>
      <c r="N91">
        <f ca="1" t="shared" si="12"/>
        <v>0</v>
      </c>
      <c r="O91">
        <f ca="1" t="shared" si="13"/>
        <v>0</v>
      </c>
      <c r="P91">
        <f ca="1" t="shared" si="14"/>
        <v>0</v>
      </c>
      <c r="Q91">
        <f ca="1" t="shared" si="15"/>
        <v>0</v>
      </c>
    </row>
    <row r="92" spans="1:17" ht="12.75">
      <c r="A92" s="4" t="s">
        <v>30</v>
      </c>
      <c r="B92" s="4" t="s">
        <v>101</v>
      </c>
      <c r="C92" s="22">
        <v>1852392113</v>
      </c>
      <c r="D92" s="14">
        <v>-54917623.46</v>
      </c>
      <c r="E92" s="22">
        <v>1334376431.54</v>
      </c>
      <c r="F92" s="14">
        <v>1334376431.54</v>
      </c>
      <c r="G92" s="14">
        <v>1334376431.54</v>
      </c>
      <c r="H92" s="14">
        <v>463098058</v>
      </c>
      <c r="I92" s="20" t="str">
        <f t="shared" si="16"/>
        <v>B173</v>
      </c>
      <c r="J92">
        <f t="shared" si="17"/>
        <v>173</v>
      </c>
      <c r="K92" s="26">
        <f ca="1" t="shared" si="9"/>
        <v>0</v>
      </c>
      <c r="L92">
        <f ca="1" t="shared" si="10"/>
        <v>0</v>
      </c>
      <c r="M92">
        <f ca="1" t="shared" si="11"/>
        <v>0</v>
      </c>
      <c r="N92">
        <f ca="1" t="shared" si="12"/>
        <v>0</v>
      </c>
      <c r="O92">
        <f ca="1" t="shared" si="13"/>
        <v>0</v>
      </c>
      <c r="P92">
        <f ca="1" t="shared" si="14"/>
        <v>0</v>
      </c>
      <c r="Q92">
        <f ca="1" t="shared" si="15"/>
        <v>0</v>
      </c>
    </row>
    <row r="93" spans="1:17" ht="12.75">
      <c r="A93" s="4" t="s">
        <v>30</v>
      </c>
      <c r="B93" s="4" t="s">
        <v>103</v>
      </c>
      <c r="C93" s="23">
        <v>0</v>
      </c>
      <c r="D93" s="14">
        <v>525000</v>
      </c>
      <c r="E93" s="22">
        <v>525000</v>
      </c>
      <c r="F93" s="14">
        <v>525000</v>
      </c>
      <c r="G93" s="14">
        <v>525000</v>
      </c>
      <c r="H93" s="13">
        <v>0</v>
      </c>
      <c r="I93" s="20" t="str">
        <f t="shared" si="16"/>
        <v>B174</v>
      </c>
      <c r="J93">
        <f t="shared" si="17"/>
        <v>174</v>
      </c>
      <c r="K93" s="26">
        <f ca="1" t="shared" si="9"/>
        <v>0</v>
      </c>
      <c r="L93">
        <f ca="1" t="shared" si="10"/>
        <v>0</v>
      </c>
      <c r="M93">
        <f ca="1" t="shared" si="11"/>
        <v>0</v>
      </c>
      <c r="N93">
        <f ca="1" t="shared" si="12"/>
        <v>0</v>
      </c>
      <c r="O93">
        <f ca="1" t="shared" si="13"/>
        <v>0</v>
      </c>
      <c r="P93">
        <f ca="1" t="shared" si="14"/>
        <v>0</v>
      </c>
      <c r="Q93">
        <f ca="1" t="shared" si="15"/>
        <v>0</v>
      </c>
    </row>
    <row r="94" spans="1:17" ht="12.75">
      <c r="A94" s="4" t="s">
        <v>30</v>
      </c>
      <c r="B94" s="4" t="s">
        <v>104</v>
      </c>
      <c r="C94" s="22">
        <v>257419148</v>
      </c>
      <c r="D94" s="14">
        <v>7701031.16</v>
      </c>
      <c r="E94" s="22">
        <v>254965302.16</v>
      </c>
      <c r="F94" s="14">
        <v>254965302.16</v>
      </c>
      <c r="G94" s="14">
        <v>249413840.57</v>
      </c>
      <c r="H94" s="14">
        <v>10154877</v>
      </c>
      <c r="I94" s="20" t="str">
        <f t="shared" si="16"/>
        <v>B175</v>
      </c>
      <c r="J94">
        <f t="shared" si="17"/>
        <v>175</v>
      </c>
      <c r="K94" s="26">
        <f ca="1" t="shared" si="9"/>
        <v>0</v>
      </c>
      <c r="L94">
        <f ca="1" t="shared" si="10"/>
        <v>0</v>
      </c>
      <c r="M94">
        <f ca="1" t="shared" si="11"/>
        <v>0</v>
      </c>
      <c r="N94">
        <f ca="1" t="shared" si="12"/>
        <v>0</v>
      </c>
      <c r="O94">
        <f ca="1" t="shared" si="13"/>
        <v>0</v>
      </c>
      <c r="P94">
        <f ca="1" t="shared" si="14"/>
        <v>0</v>
      </c>
      <c r="Q94">
        <f ca="1" t="shared" si="15"/>
        <v>0</v>
      </c>
    </row>
    <row r="95" spans="1:17" ht="12.75">
      <c r="A95" s="4" t="s">
        <v>30</v>
      </c>
      <c r="B95" s="4" t="s">
        <v>105</v>
      </c>
      <c r="C95" s="23">
        <v>0</v>
      </c>
      <c r="D95" s="14">
        <v>4315470</v>
      </c>
      <c r="E95" s="22">
        <v>4315470</v>
      </c>
      <c r="F95" s="14">
        <v>4315470</v>
      </c>
      <c r="G95" s="14">
        <v>4315470</v>
      </c>
      <c r="H95" s="13">
        <v>0</v>
      </c>
      <c r="I95" s="20" t="str">
        <f t="shared" si="16"/>
        <v>B176</v>
      </c>
      <c r="J95">
        <f t="shared" si="17"/>
        <v>176</v>
      </c>
      <c r="K95" s="26">
        <f ca="1" t="shared" si="9"/>
        <v>0</v>
      </c>
      <c r="L95">
        <f ca="1" t="shared" si="10"/>
        <v>0</v>
      </c>
      <c r="M95">
        <f ca="1" t="shared" si="11"/>
        <v>0</v>
      </c>
      <c r="N95">
        <f ca="1" t="shared" si="12"/>
        <v>0</v>
      </c>
      <c r="O95">
        <f ca="1" t="shared" si="13"/>
        <v>0</v>
      </c>
      <c r="P95">
        <f ca="1" t="shared" si="14"/>
        <v>0</v>
      </c>
      <c r="Q95">
        <f ca="1" t="shared" si="15"/>
        <v>0</v>
      </c>
    </row>
    <row r="96" spans="1:17" ht="12.75">
      <c r="A96" s="4" t="s">
        <v>30</v>
      </c>
      <c r="B96" s="4" t="s">
        <v>110</v>
      </c>
      <c r="C96" s="22">
        <v>1979209325</v>
      </c>
      <c r="D96" s="14">
        <v>343213188.66</v>
      </c>
      <c r="E96" s="22">
        <v>1827620169.66</v>
      </c>
      <c r="F96" s="14">
        <v>1827620169.66</v>
      </c>
      <c r="G96" s="14">
        <v>1827620169.66</v>
      </c>
      <c r="H96" s="14">
        <v>494802344</v>
      </c>
      <c r="I96" s="20" t="str">
        <f t="shared" si="16"/>
        <v>B177</v>
      </c>
      <c r="J96">
        <f t="shared" si="17"/>
        <v>177</v>
      </c>
      <c r="K96" s="26">
        <f ca="1" t="shared" si="9"/>
        <v>0</v>
      </c>
      <c r="L96">
        <f ca="1" t="shared" si="10"/>
        <v>0</v>
      </c>
      <c r="M96">
        <f ca="1" t="shared" si="11"/>
        <v>0</v>
      </c>
      <c r="N96">
        <f ca="1" t="shared" si="12"/>
        <v>0</v>
      </c>
      <c r="O96">
        <f ca="1" t="shared" si="13"/>
        <v>0</v>
      </c>
      <c r="P96">
        <f ca="1" t="shared" si="14"/>
        <v>0</v>
      </c>
      <c r="Q96">
        <f ca="1" t="shared" si="15"/>
        <v>0</v>
      </c>
    </row>
    <row r="97" spans="1:17" ht="12.75">
      <c r="A97" s="4" t="s">
        <v>30</v>
      </c>
      <c r="B97" s="4" t="s">
        <v>111</v>
      </c>
      <c r="C97" s="22">
        <v>593650299</v>
      </c>
      <c r="D97" s="14">
        <v>8321887.5</v>
      </c>
      <c r="E97" s="22">
        <v>453559555.5</v>
      </c>
      <c r="F97" s="14">
        <v>453559555.5</v>
      </c>
      <c r="G97" s="14">
        <v>453559555.5</v>
      </c>
      <c r="H97" s="14">
        <v>148412631</v>
      </c>
      <c r="I97" s="20" t="str">
        <f t="shared" si="16"/>
        <v>B178</v>
      </c>
      <c r="J97">
        <f t="shared" si="17"/>
        <v>178</v>
      </c>
      <c r="K97" s="26">
        <f ca="1" t="shared" si="9"/>
        <v>0</v>
      </c>
      <c r="L97">
        <f ca="1" t="shared" si="10"/>
        <v>0</v>
      </c>
      <c r="M97">
        <f ca="1" t="shared" si="11"/>
        <v>0</v>
      </c>
      <c r="N97">
        <f ca="1" t="shared" si="12"/>
        <v>0</v>
      </c>
      <c r="O97">
        <f ca="1" t="shared" si="13"/>
        <v>0</v>
      </c>
      <c r="P97">
        <f ca="1" t="shared" si="14"/>
        <v>0</v>
      </c>
      <c r="Q97">
        <f ca="1" t="shared" si="15"/>
        <v>0</v>
      </c>
    </row>
    <row r="98" spans="1:17" ht="12.75">
      <c r="A98" s="4" t="s">
        <v>30</v>
      </c>
      <c r="B98" s="4" t="s">
        <v>121</v>
      </c>
      <c r="C98" s="22">
        <v>602614479</v>
      </c>
      <c r="D98" s="14">
        <v>-30880415.06</v>
      </c>
      <c r="E98" s="22">
        <v>421080369.94</v>
      </c>
      <c r="F98" s="14">
        <v>421080369.94</v>
      </c>
      <c r="G98" s="14">
        <v>421080369.94</v>
      </c>
      <c r="H98" s="14">
        <v>150653694</v>
      </c>
      <c r="I98" s="20" t="str">
        <f t="shared" si="16"/>
        <v>B179</v>
      </c>
      <c r="J98">
        <f t="shared" si="17"/>
        <v>179</v>
      </c>
      <c r="K98" s="26">
        <f ca="1" t="shared" si="9"/>
        <v>0</v>
      </c>
      <c r="L98">
        <f ca="1" t="shared" si="10"/>
        <v>0</v>
      </c>
      <c r="M98">
        <f ca="1" t="shared" si="11"/>
        <v>0</v>
      </c>
      <c r="N98">
        <f ca="1" t="shared" si="12"/>
        <v>0</v>
      </c>
      <c r="O98">
        <f ca="1" t="shared" si="13"/>
        <v>0</v>
      </c>
      <c r="P98">
        <f ca="1" t="shared" si="14"/>
        <v>0</v>
      </c>
      <c r="Q98">
        <f ca="1" t="shared" si="15"/>
        <v>0</v>
      </c>
    </row>
    <row r="99" spans="1:17" ht="12.75">
      <c r="A99" s="4" t="s">
        <v>30</v>
      </c>
      <c r="B99" s="4" t="s">
        <v>122</v>
      </c>
      <c r="C99" s="22">
        <v>207900219</v>
      </c>
      <c r="D99" s="14">
        <v>-277250.32</v>
      </c>
      <c r="E99" s="22">
        <v>143542568.68</v>
      </c>
      <c r="F99" s="14">
        <v>143542568.68</v>
      </c>
      <c r="G99" s="14">
        <v>143542568.68</v>
      </c>
      <c r="H99" s="14">
        <v>64080400</v>
      </c>
      <c r="I99" s="20" t="str">
        <f t="shared" si="16"/>
        <v>B180</v>
      </c>
      <c r="J99">
        <f t="shared" si="17"/>
        <v>180</v>
      </c>
      <c r="K99" s="26">
        <f ca="1" t="shared" si="9"/>
        <v>0</v>
      </c>
      <c r="L99">
        <f ca="1" t="shared" si="10"/>
        <v>0</v>
      </c>
      <c r="M99">
        <f ca="1" t="shared" si="11"/>
        <v>0</v>
      </c>
      <c r="N99">
        <f ca="1" t="shared" si="12"/>
        <v>0</v>
      </c>
      <c r="O99">
        <f ca="1" t="shared" si="13"/>
        <v>0</v>
      </c>
      <c r="P99">
        <f ca="1" t="shared" si="14"/>
        <v>0</v>
      </c>
      <c r="Q99">
        <f ca="1" t="shared" si="15"/>
        <v>0</v>
      </c>
    </row>
    <row r="100" spans="1:17" ht="12.75">
      <c r="A100" s="4" t="s">
        <v>30</v>
      </c>
      <c r="B100" s="4" t="s">
        <v>123</v>
      </c>
      <c r="C100" s="23">
        <v>0</v>
      </c>
      <c r="D100" s="14">
        <v>21144624</v>
      </c>
      <c r="E100" s="22">
        <v>21144624</v>
      </c>
      <c r="F100" s="14">
        <v>21144624</v>
      </c>
      <c r="G100" s="14">
        <v>21144624</v>
      </c>
      <c r="H100" s="13">
        <v>0</v>
      </c>
      <c r="I100" s="20" t="str">
        <f t="shared" si="16"/>
        <v>B181</v>
      </c>
      <c r="J100">
        <f t="shared" si="17"/>
        <v>181</v>
      </c>
      <c r="K100" s="26">
        <f ca="1" t="shared" si="9"/>
        <v>0</v>
      </c>
      <c r="L100">
        <f ca="1" t="shared" si="10"/>
        <v>0</v>
      </c>
      <c r="M100">
        <f ca="1" t="shared" si="11"/>
        <v>0</v>
      </c>
      <c r="N100">
        <f ca="1" t="shared" si="12"/>
        <v>0</v>
      </c>
      <c r="O100">
        <f ca="1" t="shared" si="13"/>
        <v>0</v>
      </c>
      <c r="P100">
        <f ca="1" t="shared" si="14"/>
        <v>0</v>
      </c>
      <c r="Q100">
        <f ca="1" t="shared" si="15"/>
        <v>0</v>
      </c>
    </row>
    <row r="101" spans="1:17" ht="12.75">
      <c r="A101" s="4" t="s">
        <v>30</v>
      </c>
      <c r="B101" s="4" t="s">
        <v>124</v>
      </c>
      <c r="C101" s="22">
        <v>441850713</v>
      </c>
      <c r="D101" s="14">
        <v>98373474.51</v>
      </c>
      <c r="E101" s="22">
        <v>373903076.51</v>
      </c>
      <c r="F101" s="14">
        <v>373903076.51</v>
      </c>
      <c r="G101" s="14">
        <v>373903076.51</v>
      </c>
      <c r="H101" s="14">
        <v>166321111</v>
      </c>
      <c r="I101" s="20" t="str">
        <f t="shared" si="16"/>
        <v>B182</v>
      </c>
      <c r="J101">
        <f t="shared" si="17"/>
        <v>182</v>
      </c>
      <c r="K101" s="26">
        <f ca="1" t="shared" si="9"/>
        <v>0</v>
      </c>
      <c r="L101">
        <f ca="1" t="shared" si="10"/>
        <v>0</v>
      </c>
      <c r="M101">
        <f ca="1" t="shared" si="11"/>
        <v>0</v>
      </c>
      <c r="N101">
        <f ca="1" t="shared" si="12"/>
        <v>0</v>
      </c>
      <c r="O101">
        <f ca="1" t="shared" si="13"/>
        <v>0</v>
      </c>
      <c r="P101">
        <f ca="1" t="shared" si="14"/>
        <v>0</v>
      </c>
      <c r="Q101">
        <f ca="1" t="shared" si="15"/>
        <v>0</v>
      </c>
    </row>
    <row r="102" spans="1:17" ht="12.75">
      <c r="A102" s="4" t="s">
        <v>30</v>
      </c>
      <c r="B102" s="4" t="s">
        <v>125</v>
      </c>
      <c r="C102" s="22">
        <v>116871563</v>
      </c>
      <c r="D102" s="14">
        <v>-28166534.02</v>
      </c>
      <c r="E102" s="22">
        <v>78961978.98</v>
      </c>
      <c r="F102" s="14">
        <v>78961978.98</v>
      </c>
      <c r="G102" s="14">
        <v>78961978.98</v>
      </c>
      <c r="H102" s="14">
        <v>9743050</v>
      </c>
      <c r="I102" s="20" t="str">
        <f t="shared" si="16"/>
        <v>B183</v>
      </c>
      <c r="J102">
        <f t="shared" si="17"/>
        <v>183</v>
      </c>
      <c r="K102" s="26">
        <f ca="1" t="shared" si="9"/>
        <v>0</v>
      </c>
      <c r="L102">
        <f ca="1" t="shared" si="10"/>
        <v>0</v>
      </c>
      <c r="M102">
        <f ca="1" t="shared" si="11"/>
        <v>0</v>
      </c>
      <c r="N102">
        <f ca="1" t="shared" si="12"/>
        <v>0</v>
      </c>
      <c r="O102">
        <f ca="1" t="shared" si="13"/>
        <v>0</v>
      </c>
      <c r="P102">
        <f ca="1" t="shared" si="14"/>
        <v>0</v>
      </c>
      <c r="Q102">
        <f ca="1" t="shared" si="15"/>
        <v>0</v>
      </c>
    </row>
    <row r="103" spans="1:17" ht="12.75">
      <c r="A103" s="4" t="s">
        <v>30</v>
      </c>
      <c r="B103" s="4" t="s">
        <v>126</v>
      </c>
      <c r="C103" s="22">
        <v>513398208</v>
      </c>
      <c r="D103" s="14">
        <v>-157540729.14</v>
      </c>
      <c r="E103" s="22">
        <v>227507926.86</v>
      </c>
      <c r="F103" s="14">
        <v>227507926.86</v>
      </c>
      <c r="G103" s="14">
        <v>227507926.86</v>
      </c>
      <c r="H103" s="14">
        <v>128349552</v>
      </c>
      <c r="I103" s="20" t="str">
        <f t="shared" si="16"/>
        <v>B184</v>
      </c>
      <c r="J103">
        <f t="shared" si="17"/>
        <v>184</v>
      </c>
      <c r="K103" s="26">
        <f ca="1" t="shared" si="9"/>
        <v>0</v>
      </c>
      <c r="L103">
        <f ca="1" t="shared" si="10"/>
        <v>0</v>
      </c>
      <c r="M103">
        <f ca="1" t="shared" si="11"/>
        <v>0</v>
      </c>
      <c r="N103">
        <f ca="1" t="shared" si="12"/>
        <v>0</v>
      </c>
      <c r="O103">
        <f ca="1" t="shared" si="13"/>
        <v>0</v>
      </c>
      <c r="P103">
        <f ca="1" t="shared" si="14"/>
        <v>0</v>
      </c>
      <c r="Q103">
        <f ca="1" t="shared" si="15"/>
        <v>0</v>
      </c>
    </row>
    <row r="104" spans="1:17" ht="12.75">
      <c r="A104" s="4" t="s">
        <v>30</v>
      </c>
      <c r="B104" s="4" t="s">
        <v>127</v>
      </c>
      <c r="C104" s="22">
        <v>35957194</v>
      </c>
      <c r="D104" s="14">
        <v>1940895</v>
      </c>
      <c r="E104" s="22">
        <v>28934000</v>
      </c>
      <c r="F104" s="14">
        <v>28934000</v>
      </c>
      <c r="G104" s="14">
        <v>28934000</v>
      </c>
      <c r="H104" s="14">
        <v>8964089</v>
      </c>
      <c r="I104" s="20" t="str">
        <f t="shared" si="16"/>
        <v>B185</v>
      </c>
      <c r="J104">
        <f t="shared" si="17"/>
        <v>185</v>
      </c>
      <c r="K104" s="26">
        <f ca="1" t="shared" si="9"/>
        <v>0</v>
      </c>
      <c r="L104">
        <f ca="1" t="shared" si="10"/>
        <v>0</v>
      </c>
      <c r="M104">
        <f ca="1" t="shared" si="11"/>
        <v>0</v>
      </c>
      <c r="N104">
        <f ca="1" t="shared" si="12"/>
        <v>0</v>
      </c>
      <c r="O104">
        <f ca="1" t="shared" si="13"/>
        <v>0</v>
      </c>
      <c r="P104">
        <f ca="1" t="shared" si="14"/>
        <v>0</v>
      </c>
      <c r="Q104">
        <f ca="1" t="shared" si="15"/>
        <v>0</v>
      </c>
    </row>
    <row r="105" spans="1:17" ht="12.75">
      <c r="A105" s="4" t="s">
        <v>30</v>
      </c>
      <c r="B105" s="4" t="s">
        <v>129</v>
      </c>
      <c r="C105" s="22">
        <v>17085983</v>
      </c>
      <c r="D105" s="14">
        <v>-1271609.11</v>
      </c>
      <c r="E105" s="22">
        <v>14530013.89</v>
      </c>
      <c r="F105" s="14">
        <v>14530013.89</v>
      </c>
      <c r="G105" s="14">
        <v>14530013.89</v>
      </c>
      <c r="H105" s="14">
        <v>1284360</v>
      </c>
      <c r="I105" s="20" t="str">
        <f t="shared" si="16"/>
        <v>B186</v>
      </c>
      <c r="J105">
        <f t="shared" si="17"/>
        <v>186</v>
      </c>
      <c r="K105" s="26">
        <f ca="1" t="shared" si="9"/>
        <v>0</v>
      </c>
      <c r="L105">
        <f ca="1" t="shared" si="10"/>
        <v>0</v>
      </c>
      <c r="M105">
        <f ca="1" t="shared" si="11"/>
        <v>0</v>
      </c>
      <c r="N105">
        <f ca="1" t="shared" si="12"/>
        <v>0</v>
      </c>
      <c r="O105">
        <f ca="1" t="shared" si="13"/>
        <v>0</v>
      </c>
      <c r="P105">
        <f ca="1" t="shared" si="14"/>
        <v>0</v>
      </c>
      <c r="Q105">
        <f ca="1" t="shared" si="15"/>
        <v>0</v>
      </c>
    </row>
    <row r="106" spans="1:17" ht="12.75">
      <c r="A106" s="4" t="s">
        <v>30</v>
      </c>
      <c r="B106" s="4" t="s">
        <v>136</v>
      </c>
      <c r="C106" s="22">
        <v>23300417</v>
      </c>
      <c r="D106" s="14">
        <v>-23300417</v>
      </c>
      <c r="E106" s="23">
        <v>0</v>
      </c>
      <c r="F106" s="13">
        <v>0</v>
      </c>
      <c r="G106" s="13">
        <v>0</v>
      </c>
      <c r="H106" s="13">
        <v>0</v>
      </c>
      <c r="I106" s="20" t="str">
        <f t="shared" si="16"/>
        <v>B187</v>
      </c>
      <c r="J106">
        <f t="shared" si="17"/>
        <v>187</v>
      </c>
      <c r="K106" s="26">
        <f ca="1" t="shared" si="9"/>
        <v>0</v>
      </c>
      <c r="L106">
        <f ca="1" t="shared" si="10"/>
        <v>0</v>
      </c>
      <c r="M106">
        <f ca="1" t="shared" si="11"/>
        <v>0</v>
      </c>
      <c r="N106">
        <f ca="1" t="shared" si="12"/>
        <v>0</v>
      </c>
      <c r="O106">
        <f ca="1" t="shared" si="13"/>
        <v>0</v>
      </c>
      <c r="P106">
        <f ca="1" t="shared" si="14"/>
        <v>0</v>
      </c>
      <c r="Q106">
        <f ca="1" t="shared" si="15"/>
        <v>0</v>
      </c>
    </row>
    <row r="107" spans="1:17" ht="12.75">
      <c r="A107" s="4" t="s">
        <v>30</v>
      </c>
      <c r="B107" s="4" t="s">
        <v>139</v>
      </c>
      <c r="C107" s="22">
        <v>135067538</v>
      </c>
      <c r="D107" s="14">
        <v>197208256.19</v>
      </c>
      <c r="E107" s="22">
        <v>318829041.19</v>
      </c>
      <c r="F107" s="14">
        <v>318829041.19</v>
      </c>
      <c r="G107" s="14">
        <v>318229041.19</v>
      </c>
      <c r="H107" s="14">
        <v>13446753</v>
      </c>
      <c r="I107" s="20" t="str">
        <f t="shared" si="16"/>
        <v>B188</v>
      </c>
      <c r="J107">
        <f t="shared" si="17"/>
        <v>188</v>
      </c>
      <c r="K107" s="26">
        <f ca="1" t="shared" si="9"/>
        <v>0</v>
      </c>
      <c r="L107">
        <f ca="1" t="shared" si="10"/>
        <v>0</v>
      </c>
      <c r="M107">
        <f ca="1" t="shared" si="11"/>
        <v>0</v>
      </c>
      <c r="N107">
        <f ca="1" t="shared" si="12"/>
        <v>0</v>
      </c>
      <c r="O107">
        <f ca="1" t="shared" si="13"/>
        <v>0</v>
      </c>
      <c r="P107">
        <f ca="1" t="shared" si="14"/>
        <v>0</v>
      </c>
      <c r="Q107">
        <f ca="1" t="shared" si="15"/>
        <v>0</v>
      </c>
    </row>
    <row r="108" spans="1:17" ht="12.75">
      <c r="A108" s="4" t="s">
        <v>30</v>
      </c>
      <c r="B108" s="4" t="s">
        <v>141</v>
      </c>
      <c r="C108" s="23">
        <v>0</v>
      </c>
      <c r="D108" s="14">
        <v>2738154.15</v>
      </c>
      <c r="E108" s="22">
        <v>2738154.15</v>
      </c>
      <c r="F108" s="14">
        <v>2738154.15</v>
      </c>
      <c r="G108" s="14">
        <v>2738154.15</v>
      </c>
      <c r="H108" s="13">
        <v>0</v>
      </c>
      <c r="I108" s="20" t="str">
        <f t="shared" si="16"/>
        <v>B189</v>
      </c>
      <c r="J108">
        <f t="shared" si="17"/>
        <v>189</v>
      </c>
      <c r="K108" s="26">
        <f ca="1" t="shared" si="9"/>
        <v>0</v>
      </c>
      <c r="L108">
        <f ca="1" t="shared" si="10"/>
        <v>0</v>
      </c>
      <c r="M108">
        <f ca="1" t="shared" si="11"/>
        <v>0</v>
      </c>
      <c r="N108">
        <f ca="1" t="shared" si="12"/>
        <v>0</v>
      </c>
      <c r="O108">
        <f ca="1" t="shared" si="13"/>
        <v>0</v>
      </c>
      <c r="P108">
        <f ca="1" t="shared" si="14"/>
        <v>0</v>
      </c>
      <c r="Q108">
        <f ca="1" t="shared" si="15"/>
        <v>0</v>
      </c>
    </row>
    <row r="109" spans="1:17" ht="12.75">
      <c r="A109" s="4" t="s">
        <v>30</v>
      </c>
      <c r="B109" s="4" t="s">
        <v>142</v>
      </c>
      <c r="C109" s="23">
        <v>0</v>
      </c>
      <c r="D109" s="14">
        <v>2259232</v>
      </c>
      <c r="E109" s="22">
        <v>2259232</v>
      </c>
      <c r="F109" s="14">
        <v>2259232</v>
      </c>
      <c r="G109" s="14">
        <v>2259232</v>
      </c>
      <c r="H109" s="13">
        <v>0</v>
      </c>
      <c r="I109" s="20" t="str">
        <f t="shared" si="16"/>
        <v>B190</v>
      </c>
      <c r="J109">
        <f t="shared" si="17"/>
        <v>190</v>
      </c>
      <c r="K109" s="26">
        <f ca="1" t="shared" si="9"/>
        <v>0</v>
      </c>
      <c r="L109">
        <f ca="1" t="shared" si="10"/>
        <v>0</v>
      </c>
      <c r="M109">
        <f ca="1" t="shared" si="11"/>
        <v>0</v>
      </c>
      <c r="N109">
        <f ca="1" t="shared" si="12"/>
        <v>0</v>
      </c>
      <c r="O109">
        <f ca="1" t="shared" si="13"/>
        <v>0</v>
      </c>
      <c r="P109">
        <f ca="1" t="shared" si="14"/>
        <v>0</v>
      </c>
      <c r="Q109">
        <f ca="1" t="shared" si="15"/>
        <v>0</v>
      </c>
    </row>
    <row r="110" spans="1:17" ht="12.75">
      <c r="A110" s="4" t="s">
        <v>30</v>
      </c>
      <c r="B110" s="4" t="s">
        <v>147</v>
      </c>
      <c r="C110" s="22">
        <v>2907212205</v>
      </c>
      <c r="D110" s="14">
        <v>154190635.16</v>
      </c>
      <c r="E110" s="22">
        <v>2347099752.16</v>
      </c>
      <c r="F110" s="14">
        <v>2347099752.16</v>
      </c>
      <c r="G110" s="14">
        <v>2106087268.23</v>
      </c>
      <c r="H110" s="14">
        <v>714303088</v>
      </c>
      <c r="I110" s="20" t="str">
        <f t="shared" si="16"/>
        <v>B191</v>
      </c>
      <c r="J110">
        <f t="shared" si="17"/>
        <v>191</v>
      </c>
      <c r="K110" s="26">
        <f ca="1" t="shared" si="9"/>
        <v>0</v>
      </c>
      <c r="L110">
        <f ca="1" t="shared" si="10"/>
        <v>0</v>
      </c>
      <c r="M110">
        <f ca="1" t="shared" si="11"/>
        <v>0</v>
      </c>
      <c r="N110">
        <f ca="1" t="shared" si="12"/>
        <v>0</v>
      </c>
      <c r="O110">
        <f ca="1" t="shared" si="13"/>
        <v>0</v>
      </c>
      <c r="P110">
        <f ca="1" t="shared" si="14"/>
        <v>0</v>
      </c>
      <c r="Q110">
        <f ca="1" t="shared" si="15"/>
        <v>0</v>
      </c>
    </row>
    <row r="111" spans="1:17" ht="12.75">
      <c r="A111" s="4" t="s">
        <v>30</v>
      </c>
      <c r="B111" s="4" t="s">
        <v>150</v>
      </c>
      <c r="C111" s="23">
        <v>0</v>
      </c>
      <c r="D111" s="14">
        <v>18736366.94</v>
      </c>
      <c r="E111" s="22">
        <v>18736366.94</v>
      </c>
      <c r="F111" s="14">
        <v>18736366.94</v>
      </c>
      <c r="G111" s="14">
        <v>18736366.94</v>
      </c>
      <c r="H111" s="13">
        <v>0</v>
      </c>
      <c r="I111" s="20" t="str">
        <f t="shared" si="16"/>
        <v>B192</v>
      </c>
      <c r="J111">
        <f t="shared" si="17"/>
        <v>192</v>
      </c>
      <c r="K111" s="26">
        <f ca="1" t="shared" si="9"/>
        <v>0</v>
      </c>
      <c r="L111">
        <f ca="1" t="shared" si="10"/>
        <v>0</v>
      </c>
      <c r="M111">
        <f ca="1" t="shared" si="11"/>
        <v>0</v>
      </c>
      <c r="N111">
        <f ca="1" t="shared" si="12"/>
        <v>0</v>
      </c>
      <c r="O111">
        <f ca="1" t="shared" si="13"/>
        <v>0</v>
      </c>
      <c r="P111">
        <f ca="1" t="shared" si="14"/>
        <v>0</v>
      </c>
      <c r="Q111">
        <f ca="1" t="shared" si="15"/>
        <v>0</v>
      </c>
    </row>
    <row r="112" spans="1:17" ht="12.75">
      <c r="A112" s="4" t="s">
        <v>30</v>
      </c>
      <c r="B112" s="4" t="s">
        <v>155</v>
      </c>
      <c r="C112" s="23">
        <v>0</v>
      </c>
      <c r="D112" s="14">
        <v>2644949</v>
      </c>
      <c r="E112" s="22">
        <v>2644949</v>
      </c>
      <c r="F112" s="14">
        <v>2644949</v>
      </c>
      <c r="G112" s="14">
        <v>2644949</v>
      </c>
      <c r="H112" s="13">
        <v>0</v>
      </c>
      <c r="I112" s="20" t="str">
        <f t="shared" si="16"/>
        <v>B193</v>
      </c>
      <c r="J112">
        <f t="shared" si="17"/>
        <v>193</v>
      </c>
      <c r="K112" s="26">
        <f ca="1" t="shared" si="9"/>
        <v>0</v>
      </c>
      <c r="L112">
        <f ca="1" t="shared" si="10"/>
        <v>0</v>
      </c>
      <c r="M112">
        <f ca="1" t="shared" si="11"/>
        <v>0</v>
      </c>
      <c r="N112">
        <f ca="1" t="shared" si="12"/>
        <v>0</v>
      </c>
      <c r="O112">
        <f ca="1" t="shared" si="13"/>
        <v>0</v>
      </c>
      <c r="P112">
        <f ca="1" t="shared" si="14"/>
        <v>0</v>
      </c>
      <c r="Q112">
        <f ca="1" t="shared" si="15"/>
        <v>0</v>
      </c>
    </row>
    <row r="113" spans="9:17" ht="12.75">
      <c r="I113" s="20" t="str">
        <f t="shared" si="16"/>
        <v>B194</v>
      </c>
      <c r="J113">
        <f t="shared" si="17"/>
        <v>194</v>
      </c>
      <c r="K113" s="26">
        <f ca="1" t="shared" si="9"/>
        <v>0</v>
      </c>
      <c r="L113">
        <f ca="1" t="shared" si="10"/>
        <v>0</v>
      </c>
      <c r="M113">
        <f ca="1" t="shared" si="11"/>
        <v>0</v>
      </c>
      <c r="N113">
        <f ca="1" t="shared" si="12"/>
        <v>0</v>
      </c>
      <c r="O113">
        <f ca="1" t="shared" si="13"/>
        <v>0</v>
      </c>
      <c r="P113">
        <f ca="1" t="shared" si="14"/>
        <v>0</v>
      </c>
      <c r="Q113">
        <f ca="1" t="shared" si="15"/>
        <v>0</v>
      </c>
    </row>
    <row r="114" spans="9:17" ht="12.75">
      <c r="I114" s="20" t="str">
        <f t="shared" si="16"/>
        <v>B195</v>
      </c>
      <c r="J114">
        <f t="shared" si="17"/>
        <v>195</v>
      </c>
      <c r="K114" s="26">
        <f ca="1" t="shared" si="9"/>
        <v>0</v>
      </c>
      <c r="L114">
        <f ca="1" t="shared" si="10"/>
        <v>0</v>
      </c>
      <c r="M114">
        <f ca="1" t="shared" si="11"/>
        <v>0</v>
      </c>
      <c r="N114">
        <f ca="1" t="shared" si="12"/>
        <v>0</v>
      </c>
      <c r="O114">
        <f ca="1" t="shared" si="13"/>
        <v>0</v>
      </c>
      <c r="P114">
        <f ca="1" t="shared" si="14"/>
        <v>0</v>
      </c>
      <c r="Q114">
        <f ca="1" t="shared" si="15"/>
        <v>0</v>
      </c>
    </row>
    <row r="115" spans="9:17" ht="12.75">
      <c r="I115" s="20" t="str">
        <f t="shared" si="16"/>
        <v>B196</v>
      </c>
      <c r="J115">
        <f t="shared" si="17"/>
        <v>196</v>
      </c>
      <c r="K115" s="26">
        <f ca="1" t="shared" si="9"/>
        <v>0</v>
      </c>
      <c r="L115">
        <f ca="1" t="shared" si="10"/>
        <v>0</v>
      </c>
      <c r="M115">
        <f ca="1" t="shared" si="11"/>
        <v>0</v>
      </c>
      <c r="N115">
        <f ca="1" t="shared" si="12"/>
        <v>0</v>
      </c>
      <c r="O115">
        <f ca="1" t="shared" si="13"/>
        <v>0</v>
      </c>
      <c r="P115">
        <f ca="1" t="shared" si="14"/>
        <v>0</v>
      </c>
      <c r="Q115">
        <f ca="1" t="shared" si="15"/>
        <v>0</v>
      </c>
    </row>
    <row r="116" spans="9:17" ht="12.75">
      <c r="I116" s="20" t="str">
        <f t="shared" si="16"/>
        <v>B197</v>
      </c>
      <c r="J116">
        <f t="shared" si="17"/>
        <v>197</v>
      </c>
      <c r="K116" s="26">
        <f ca="1" t="shared" si="9"/>
        <v>0</v>
      </c>
      <c r="L116">
        <f ca="1" t="shared" si="10"/>
        <v>0</v>
      </c>
      <c r="M116">
        <f ca="1" t="shared" si="11"/>
        <v>0</v>
      </c>
      <c r="N116">
        <f ca="1" t="shared" si="12"/>
        <v>0</v>
      </c>
      <c r="O116">
        <f ca="1" t="shared" si="13"/>
        <v>0</v>
      </c>
      <c r="P116">
        <f ca="1" t="shared" si="14"/>
        <v>0</v>
      </c>
      <c r="Q116">
        <f ca="1" t="shared" si="15"/>
        <v>0</v>
      </c>
    </row>
    <row r="117" spans="9:17" ht="12.75">
      <c r="I117" s="20" t="str">
        <f t="shared" si="16"/>
        <v>B198</v>
      </c>
      <c r="J117">
        <f t="shared" si="17"/>
        <v>198</v>
      </c>
      <c r="K117" s="26">
        <f ca="1" t="shared" si="9"/>
        <v>0</v>
      </c>
      <c r="L117">
        <f ca="1" t="shared" si="10"/>
        <v>0</v>
      </c>
      <c r="M117">
        <f ca="1" t="shared" si="11"/>
        <v>0</v>
      </c>
      <c r="N117">
        <f ca="1" t="shared" si="12"/>
        <v>0</v>
      </c>
      <c r="O117">
        <f ca="1" t="shared" si="13"/>
        <v>0</v>
      </c>
      <c r="P117">
        <f ca="1" t="shared" si="14"/>
        <v>0</v>
      </c>
      <c r="Q117">
        <f ca="1" t="shared" si="15"/>
        <v>0</v>
      </c>
    </row>
    <row r="118" spans="9:17" ht="12.75">
      <c r="I118" s="20" t="str">
        <f t="shared" si="16"/>
        <v>B199</v>
      </c>
      <c r="J118">
        <f t="shared" si="17"/>
        <v>199</v>
      </c>
      <c r="K118" s="26">
        <f ca="1" t="shared" si="9"/>
        <v>0</v>
      </c>
      <c r="L118">
        <f ca="1" t="shared" si="10"/>
        <v>0</v>
      </c>
      <c r="M118">
        <f ca="1" t="shared" si="11"/>
        <v>0</v>
      </c>
      <c r="N118">
        <f ca="1" t="shared" si="12"/>
        <v>0</v>
      </c>
      <c r="O118">
        <f ca="1" t="shared" si="13"/>
        <v>0</v>
      </c>
      <c r="P118">
        <f ca="1" t="shared" si="14"/>
        <v>0</v>
      </c>
      <c r="Q118">
        <f ca="1" t="shared" si="15"/>
        <v>0</v>
      </c>
    </row>
    <row r="119" spans="9:17" ht="12.75">
      <c r="I119" s="20" t="str">
        <f t="shared" si="16"/>
        <v>B200</v>
      </c>
      <c r="J119">
        <f t="shared" si="17"/>
        <v>200</v>
      </c>
      <c r="K119" s="26">
        <f ca="1" t="shared" si="9"/>
        <v>0</v>
      </c>
      <c r="L119">
        <f ca="1" t="shared" si="10"/>
        <v>0</v>
      </c>
      <c r="M119">
        <f ca="1" t="shared" si="11"/>
        <v>0</v>
      </c>
      <c r="N119">
        <f ca="1" t="shared" si="12"/>
        <v>0</v>
      </c>
      <c r="O119">
        <f ca="1" t="shared" si="13"/>
        <v>0</v>
      </c>
      <c r="P119">
        <f ca="1" t="shared" si="14"/>
        <v>0</v>
      </c>
      <c r="Q119">
        <f ca="1" t="shared" si="15"/>
        <v>0</v>
      </c>
    </row>
    <row r="120" spans="9:17" ht="12.75">
      <c r="I120" s="20" t="str">
        <f t="shared" si="16"/>
        <v>B201</v>
      </c>
      <c r="J120">
        <f t="shared" si="17"/>
        <v>201</v>
      </c>
      <c r="K120" s="26">
        <f ca="1" t="shared" si="9"/>
        <v>0</v>
      </c>
      <c r="L120">
        <f ca="1" t="shared" si="10"/>
        <v>0</v>
      </c>
      <c r="M120">
        <f ca="1" t="shared" si="11"/>
        <v>0</v>
      </c>
      <c r="N120">
        <f ca="1" t="shared" si="12"/>
        <v>0</v>
      </c>
      <c r="O120">
        <f ca="1" t="shared" si="13"/>
        <v>0</v>
      </c>
      <c r="P120">
        <f ca="1" t="shared" si="14"/>
        <v>0</v>
      </c>
      <c r="Q120">
        <f ca="1" t="shared" si="15"/>
        <v>0</v>
      </c>
    </row>
    <row r="121" spans="9:17" ht="12.75">
      <c r="I121" s="20" t="str">
        <f t="shared" si="16"/>
        <v>B202</v>
      </c>
      <c r="J121">
        <f t="shared" si="17"/>
        <v>202</v>
      </c>
      <c r="K121" s="26">
        <f ca="1" t="shared" si="9"/>
        <v>0</v>
      </c>
      <c r="L121">
        <f ca="1" t="shared" si="10"/>
        <v>0</v>
      </c>
      <c r="M121">
        <f ca="1" t="shared" si="11"/>
        <v>0</v>
      </c>
      <c r="N121">
        <f ca="1" t="shared" si="12"/>
        <v>0</v>
      </c>
      <c r="O121">
        <f ca="1" t="shared" si="13"/>
        <v>0</v>
      </c>
      <c r="P121">
        <f ca="1" t="shared" si="14"/>
        <v>0</v>
      </c>
      <c r="Q121">
        <f ca="1" t="shared" si="15"/>
        <v>0</v>
      </c>
    </row>
    <row r="122" spans="9:17" ht="12.75">
      <c r="I122" s="20" t="str">
        <f t="shared" si="16"/>
        <v>B203</v>
      </c>
      <c r="J122">
        <f t="shared" si="17"/>
        <v>203</v>
      </c>
      <c r="K122" s="26">
        <f ca="1" t="shared" si="9"/>
        <v>0</v>
      </c>
      <c r="L122">
        <f ca="1" t="shared" si="10"/>
        <v>0</v>
      </c>
      <c r="M122">
        <f ca="1" t="shared" si="11"/>
        <v>0</v>
      </c>
      <c r="N122">
        <f ca="1" t="shared" si="12"/>
        <v>0</v>
      </c>
      <c r="O122">
        <f ca="1" t="shared" si="13"/>
        <v>0</v>
      </c>
      <c r="P122">
        <f ca="1" t="shared" si="14"/>
        <v>0</v>
      </c>
      <c r="Q122">
        <f ca="1" t="shared" si="15"/>
        <v>0</v>
      </c>
    </row>
    <row r="123" spans="9:17" ht="12.75">
      <c r="I123" s="20" t="str">
        <f t="shared" si="16"/>
        <v>B204</v>
      </c>
      <c r="J123">
        <f t="shared" si="17"/>
        <v>204</v>
      </c>
      <c r="K123" s="26">
        <f ca="1" t="shared" si="9"/>
        <v>0</v>
      </c>
      <c r="L123">
        <f ca="1" t="shared" si="10"/>
        <v>0</v>
      </c>
      <c r="M123">
        <f ca="1" t="shared" si="11"/>
        <v>0</v>
      </c>
      <c r="N123">
        <f ca="1" t="shared" si="12"/>
        <v>0</v>
      </c>
      <c r="O123">
        <f ca="1" t="shared" si="13"/>
        <v>0</v>
      </c>
      <c r="P123">
        <f ca="1" t="shared" si="14"/>
        <v>0</v>
      </c>
      <c r="Q123">
        <f ca="1" t="shared" si="15"/>
        <v>0</v>
      </c>
    </row>
    <row r="124" spans="9:17" ht="12.75">
      <c r="I124" s="20" t="str">
        <f t="shared" si="16"/>
        <v>B205</v>
      </c>
      <c r="J124">
        <f t="shared" si="17"/>
        <v>205</v>
      </c>
      <c r="K124" s="26">
        <f ca="1" t="shared" si="9"/>
        <v>0</v>
      </c>
      <c r="L124">
        <f ca="1" t="shared" si="10"/>
        <v>0</v>
      </c>
      <c r="M124">
        <f ca="1" t="shared" si="11"/>
        <v>0</v>
      </c>
      <c r="N124">
        <f ca="1" t="shared" si="12"/>
        <v>0</v>
      </c>
      <c r="O124">
        <f ca="1" t="shared" si="13"/>
        <v>0</v>
      </c>
      <c r="P124">
        <f ca="1" t="shared" si="14"/>
        <v>0</v>
      </c>
      <c r="Q124">
        <f ca="1" t="shared" si="15"/>
        <v>0</v>
      </c>
    </row>
    <row r="125" spans="9:17" ht="12.75">
      <c r="I125" s="20" t="str">
        <f t="shared" si="16"/>
        <v>B206</v>
      </c>
      <c r="J125">
        <f t="shared" si="17"/>
        <v>206</v>
      </c>
      <c r="K125" s="26">
        <f ca="1" t="shared" si="9"/>
        <v>0</v>
      </c>
      <c r="L125">
        <f ca="1" t="shared" si="10"/>
        <v>0</v>
      </c>
      <c r="M125">
        <f ca="1" t="shared" si="11"/>
        <v>0</v>
      </c>
      <c r="N125">
        <f ca="1" t="shared" si="12"/>
        <v>0</v>
      </c>
      <c r="O125">
        <f ca="1" t="shared" si="13"/>
        <v>0</v>
      </c>
      <c r="P125">
        <f ca="1" t="shared" si="14"/>
        <v>0</v>
      </c>
      <c r="Q125">
        <f ca="1" t="shared" si="15"/>
        <v>0</v>
      </c>
    </row>
    <row r="126" spans="9:17" ht="12.75">
      <c r="I126" s="20" t="str">
        <f t="shared" si="16"/>
        <v>B207</v>
      </c>
      <c r="J126">
        <f t="shared" si="17"/>
        <v>207</v>
      </c>
      <c r="K126" s="26">
        <f ca="1" t="shared" si="9"/>
        <v>0</v>
      </c>
      <c r="L126">
        <f ca="1" t="shared" si="10"/>
        <v>0</v>
      </c>
      <c r="M126">
        <f ca="1" t="shared" si="11"/>
        <v>0</v>
      </c>
      <c r="N126">
        <f ca="1" t="shared" si="12"/>
        <v>0</v>
      </c>
      <c r="O126">
        <f ca="1" t="shared" si="13"/>
        <v>0</v>
      </c>
      <c r="P126">
        <f ca="1" t="shared" si="14"/>
        <v>0</v>
      </c>
      <c r="Q126">
        <f ca="1" t="shared" si="15"/>
        <v>0</v>
      </c>
    </row>
    <row r="127" spans="9:17" ht="12.75">
      <c r="I127" s="20" t="str">
        <f t="shared" si="16"/>
        <v>B208</v>
      </c>
      <c r="J127">
        <f t="shared" si="17"/>
        <v>208</v>
      </c>
      <c r="K127" s="26">
        <f ca="1" t="shared" si="9"/>
        <v>0</v>
      </c>
      <c r="L127">
        <f ca="1" t="shared" si="10"/>
        <v>0</v>
      </c>
      <c r="M127">
        <f ca="1" t="shared" si="11"/>
        <v>0</v>
      </c>
      <c r="N127">
        <f ca="1" t="shared" si="12"/>
        <v>0</v>
      </c>
      <c r="O127">
        <f ca="1" t="shared" si="13"/>
        <v>0</v>
      </c>
      <c r="P127">
        <f ca="1" t="shared" si="14"/>
        <v>0</v>
      </c>
      <c r="Q127">
        <f ca="1" t="shared" si="15"/>
        <v>0</v>
      </c>
    </row>
    <row r="128" spans="9:17" ht="12.75">
      <c r="I128" s="20" t="str">
        <f t="shared" si="16"/>
        <v>B209</v>
      </c>
      <c r="J128">
        <f t="shared" si="17"/>
        <v>209</v>
      </c>
      <c r="K128" s="26">
        <f ca="1" t="shared" si="9"/>
        <v>0</v>
      </c>
      <c r="L128">
        <f ca="1" t="shared" si="10"/>
        <v>0</v>
      </c>
      <c r="M128">
        <f ca="1" t="shared" si="11"/>
        <v>0</v>
      </c>
      <c r="N128">
        <f ca="1" t="shared" si="12"/>
        <v>0</v>
      </c>
      <c r="O128">
        <f ca="1" t="shared" si="13"/>
        <v>0</v>
      </c>
      <c r="P128">
        <f ca="1" t="shared" si="14"/>
        <v>0</v>
      </c>
      <c r="Q128">
        <f ca="1" t="shared" si="15"/>
        <v>0</v>
      </c>
    </row>
    <row r="129" spans="9:17" ht="12.75">
      <c r="I129" s="20" t="str">
        <f t="shared" si="16"/>
        <v>B210</v>
      </c>
      <c r="J129">
        <f t="shared" si="17"/>
        <v>210</v>
      </c>
      <c r="K129" s="26">
        <f ca="1" t="shared" si="9"/>
        <v>0</v>
      </c>
      <c r="L129">
        <f ca="1" t="shared" si="10"/>
        <v>0</v>
      </c>
      <c r="M129">
        <f ca="1" t="shared" si="11"/>
        <v>0</v>
      </c>
      <c r="N129">
        <f ca="1" t="shared" si="12"/>
        <v>0</v>
      </c>
      <c r="O129">
        <f ca="1" t="shared" si="13"/>
        <v>0</v>
      </c>
      <c r="P129">
        <f ca="1" t="shared" si="14"/>
        <v>0</v>
      </c>
      <c r="Q129">
        <f ca="1" t="shared" si="15"/>
        <v>0</v>
      </c>
    </row>
    <row r="130" spans="9:17" ht="12.75">
      <c r="I130" s="20" t="str">
        <f t="shared" si="16"/>
        <v>B211</v>
      </c>
      <c r="J130">
        <f t="shared" si="17"/>
        <v>211</v>
      </c>
      <c r="K130" s="26">
        <f ca="1" t="shared" si="9"/>
        <v>0</v>
      </c>
      <c r="L130">
        <f ca="1" t="shared" si="10"/>
        <v>0</v>
      </c>
      <c r="M130">
        <f ca="1" t="shared" si="11"/>
        <v>0</v>
      </c>
      <c r="N130">
        <f ca="1" t="shared" si="12"/>
        <v>0</v>
      </c>
      <c r="O130">
        <f ca="1" t="shared" si="13"/>
        <v>0</v>
      </c>
      <c r="P130">
        <f ca="1" t="shared" si="14"/>
        <v>0</v>
      </c>
      <c r="Q130">
        <f ca="1" t="shared" si="15"/>
        <v>0</v>
      </c>
    </row>
    <row r="131" spans="9:17" ht="12.75">
      <c r="I131" s="20" t="str">
        <f t="shared" si="16"/>
        <v>B212</v>
      </c>
      <c r="J131">
        <f t="shared" si="17"/>
        <v>212</v>
      </c>
      <c r="K131" s="26">
        <f aca="true" t="shared" si="18" ref="K131:K194">+INDIRECT(I131,TRUE)</f>
        <v>0</v>
      </c>
      <c r="L131">
        <f aca="true" t="shared" si="19" ref="L131:L194">+INDIRECT("C"&amp;J131,TRUE)</f>
        <v>0</v>
      </c>
      <c r="M131">
        <f aca="true" t="shared" si="20" ref="M131:M194">+INDIRECT("D"&amp;J131,TRUE)</f>
        <v>0</v>
      </c>
      <c r="N131">
        <f aca="true" t="shared" si="21" ref="N131:N194">+INDIRECT("e"&amp;J131,TRUE)</f>
        <v>0</v>
      </c>
      <c r="O131">
        <f aca="true" t="shared" si="22" ref="O131:O194">+INDIRECT("f"&amp;J131,TRUE)</f>
        <v>0</v>
      </c>
      <c r="P131">
        <f aca="true" t="shared" si="23" ref="P131:P194">+INDIRECT("g"&amp;J131,TRUE)</f>
        <v>0</v>
      </c>
      <c r="Q131">
        <f aca="true" t="shared" si="24" ref="Q131:Q194">+INDIRECT("h"&amp;J131,TRUE)</f>
        <v>0</v>
      </c>
    </row>
    <row r="132" spans="9:17" ht="12.75">
      <c r="I132" s="20" t="str">
        <f aca="true" t="shared" si="25" ref="I132:I195">+"B"&amp;(J131+1)</f>
        <v>B213</v>
      </c>
      <c r="J132">
        <f aca="true" t="shared" si="26" ref="J132:J195">+J131+1</f>
        <v>213</v>
      </c>
      <c r="K132" s="26">
        <f ca="1" t="shared" si="18"/>
        <v>0</v>
      </c>
      <c r="L132">
        <f ca="1" t="shared" si="19"/>
        <v>0</v>
      </c>
      <c r="M132">
        <f ca="1" t="shared" si="20"/>
        <v>0</v>
      </c>
      <c r="N132">
        <f ca="1" t="shared" si="21"/>
        <v>0</v>
      </c>
      <c r="O132">
        <f ca="1" t="shared" si="22"/>
        <v>0</v>
      </c>
      <c r="P132">
        <f ca="1" t="shared" si="23"/>
        <v>0</v>
      </c>
      <c r="Q132">
        <f ca="1" t="shared" si="24"/>
        <v>0</v>
      </c>
    </row>
    <row r="133" spans="9:17" ht="12.75">
      <c r="I133" s="20" t="str">
        <f t="shared" si="25"/>
        <v>B214</v>
      </c>
      <c r="J133">
        <f t="shared" si="26"/>
        <v>214</v>
      </c>
      <c r="K133" s="26">
        <f ca="1" t="shared" si="18"/>
        <v>0</v>
      </c>
      <c r="L133">
        <f ca="1" t="shared" si="19"/>
        <v>0</v>
      </c>
      <c r="M133">
        <f ca="1" t="shared" si="20"/>
        <v>0</v>
      </c>
      <c r="N133">
        <f ca="1" t="shared" si="21"/>
        <v>0</v>
      </c>
      <c r="O133">
        <f ca="1" t="shared" si="22"/>
        <v>0</v>
      </c>
      <c r="P133">
        <f ca="1" t="shared" si="23"/>
        <v>0</v>
      </c>
      <c r="Q133">
        <f ca="1" t="shared" si="24"/>
        <v>0</v>
      </c>
    </row>
    <row r="134" spans="9:17" ht="12.75">
      <c r="I134" s="20" t="str">
        <f t="shared" si="25"/>
        <v>B215</v>
      </c>
      <c r="J134">
        <f t="shared" si="26"/>
        <v>215</v>
      </c>
      <c r="K134" s="26">
        <f ca="1" t="shared" si="18"/>
        <v>0</v>
      </c>
      <c r="L134">
        <f ca="1" t="shared" si="19"/>
        <v>0</v>
      </c>
      <c r="M134">
        <f ca="1" t="shared" si="20"/>
        <v>0</v>
      </c>
      <c r="N134">
        <f ca="1" t="shared" si="21"/>
        <v>0</v>
      </c>
      <c r="O134">
        <f ca="1" t="shared" si="22"/>
        <v>0</v>
      </c>
      <c r="P134">
        <f ca="1" t="shared" si="23"/>
        <v>0</v>
      </c>
      <c r="Q134">
        <f ca="1" t="shared" si="24"/>
        <v>0</v>
      </c>
    </row>
    <row r="135" spans="9:17" ht="12.75">
      <c r="I135" s="20" t="str">
        <f t="shared" si="25"/>
        <v>B216</v>
      </c>
      <c r="J135">
        <f t="shared" si="26"/>
        <v>216</v>
      </c>
      <c r="K135" s="26">
        <f ca="1" t="shared" si="18"/>
        <v>0</v>
      </c>
      <c r="L135">
        <f ca="1" t="shared" si="19"/>
        <v>0</v>
      </c>
      <c r="M135">
        <f ca="1" t="shared" si="20"/>
        <v>0</v>
      </c>
      <c r="N135">
        <f ca="1" t="shared" si="21"/>
        <v>0</v>
      </c>
      <c r="O135">
        <f ca="1" t="shared" si="22"/>
        <v>0</v>
      </c>
      <c r="P135">
        <f ca="1" t="shared" si="23"/>
        <v>0</v>
      </c>
      <c r="Q135">
        <f ca="1" t="shared" si="24"/>
        <v>0</v>
      </c>
    </row>
    <row r="136" spans="9:17" ht="12.75">
      <c r="I136" s="20" t="str">
        <f t="shared" si="25"/>
        <v>B217</v>
      </c>
      <c r="J136">
        <f t="shared" si="26"/>
        <v>217</v>
      </c>
      <c r="K136" s="26">
        <f ca="1" t="shared" si="18"/>
        <v>0</v>
      </c>
      <c r="L136">
        <f ca="1" t="shared" si="19"/>
        <v>0</v>
      </c>
      <c r="M136">
        <f ca="1" t="shared" si="20"/>
        <v>0</v>
      </c>
      <c r="N136">
        <f ca="1" t="shared" si="21"/>
        <v>0</v>
      </c>
      <c r="O136">
        <f ca="1" t="shared" si="22"/>
        <v>0</v>
      </c>
      <c r="P136">
        <f ca="1" t="shared" si="23"/>
        <v>0</v>
      </c>
      <c r="Q136">
        <f ca="1" t="shared" si="24"/>
        <v>0</v>
      </c>
    </row>
    <row r="137" spans="9:17" ht="12.75">
      <c r="I137" s="20" t="str">
        <f t="shared" si="25"/>
        <v>B218</v>
      </c>
      <c r="J137">
        <f t="shared" si="26"/>
        <v>218</v>
      </c>
      <c r="K137" s="26">
        <f ca="1" t="shared" si="18"/>
        <v>0</v>
      </c>
      <c r="L137">
        <f ca="1" t="shared" si="19"/>
        <v>0</v>
      </c>
      <c r="M137">
        <f ca="1" t="shared" si="20"/>
        <v>0</v>
      </c>
      <c r="N137">
        <f ca="1" t="shared" si="21"/>
        <v>0</v>
      </c>
      <c r="O137">
        <f ca="1" t="shared" si="22"/>
        <v>0</v>
      </c>
      <c r="P137">
        <f ca="1" t="shared" si="23"/>
        <v>0</v>
      </c>
      <c r="Q137">
        <f ca="1" t="shared" si="24"/>
        <v>0</v>
      </c>
    </row>
    <row r="138" spans="9:17" ht="12.75">
      <c r="I138" s="20" t="str">
        <f t="shared" si="25"/>
        <v>B219</v>
      </c>
      <c r="J138">
        <f t="shared" si="26"/>
        <v>219</v>
      </c>
      <c r="K138" s="26">
        <f ca="1" t="shared" si="18"/>
        <v>0</v>
      </c>
      <c r="L138">
        <f ca="1" t="shared" si="19"/>
        <v>0</v>
      </c>
      <c r="M138">
        <f ca="1" t="shared" si="20"/>
        <v>0</v>
      </c>
      <c r="N138">
        <f ca="1" t="shared" si="21"/>
        <v>0</v>
      </c>
      <c r="O138">
        <f ca="1" t="shared" si="22"/>
        <v>0</v>
      </c>
      <c r="P138">
        <f ca="1" t="shared" si="23"/>
        <v>0</v>
      </c>
      <c r="Q138">
        <f ca="1" t="shared" si="24"/>
        <v>0</v>
      </c>
    </row>
    <row r="139" spans="9:17" ht="12.75">
      <c r="I139" s="20" t="str">
        <f t="shared" si="25"/>
        <v>B220</v>
      </c>
      <c r="J139">
        <f t="shared" si="26"/>
        <v>220</v>
      </c>
      <c r="K139" s="26">
        <f ca="1" t="shared" si="18"/>
        <v>0</v>
      </c>
      <c r="L139">
        <f ca="1" t="shared" si="19"/>
        <v>0</v>
      </c>
      <c r="M139">
        <f ca="1" t="shared" si="20"/>
        <v>0</v>
      </c>
      <c r="N139">
        <f ca="1" t="shared" si="21"/>
        <v>0</v>
      </c>
      <c r="O139">
        <f ca="1" t="shared" si="22"/>
        <v>0</v>
      </c>
      <c r="P139">
        <f ca="1" t="shared" si="23"/>
        <v>0</v>
      </c>
      <c r="Q139">
        <f ca="1" t="shared" si="24"/>
        <v>0</v>
      </c>
    </row>
    <row r="140" spans="9:17" ht="12.75">
      <c r="I140" s="20" t="str">
        <f t="shared" si="25"/>
        <v>B221</v>
      </c>
      <c r="J140">
        <f t="shared" si="26"/>
        <v>221</v>
      </c>
      <c r="K140" s="26">
        <f ca="1" t="shared" si="18"/>
        <v>0</v>
      </c>
      <c r="L140">
        <f ca="1" t="shared" si="19"/>
        <v>0</v>
      </c>
      <c r="M140">
        <f ca="1" t="shared" si="20"/>
        <v>0</v>
      </c>
      <c r="N140">
        <f ca="1" t="shared" si="21"/>
        <v>0</v>
      </c>
      <c r="O140">
        <f ca="1" t="shared" si="22"/>
        <v>0</v>
      </c>
      <c r="P140">
        <f ca="1" t="shared" si="23"/>
        <v>0</v>
      </c>
      <c r="Q140">
        <f ca="1" t="shared" si="24"/>
        <v>0</v>
      </c>
    </row>
    <row r="141" spans="9:17" ht="12.75">
      <c r="I141" s="20" t="str">
        <f t="shared" si="25"/>
        <v>B222</v>
      </c>
      <c r="J141">
        <f t="shared" si="26"/>
        <v>222</v>
      </c>
      <c r="K141" s="26">
        <f ca="1" t="shared" si="18"/>
        <v>0</v>
      </c>
      <c r="L141">
        <f ca="1" t="shared" si="19"/>
        <v>0</v>
      </c>
      <c r="M141">
        <f ca="1" t="shared" si="20"/>
        <v>0</v>
      </c>
      <c r="N141">
        <f ca="1" t="shared" si="21"/>
        <v>0</v>
      </c>
      <c r="O141">
        <f ca="1" t="shared" si="22"/>
        <v>0</v>
      </c>
      <c r="P141">
        <f ca="1" t="shared" si="23"/>
        <v>0</v>
      </c>
      <c r="Q141">
        <f ca="1" t="shared" si="24"/>
        <v>0</v>
      </c>
    </row>
    <row r="142" spans="9:17" ht="12.75">
      <c r="I142" s="20" t="str">
        <f t="shared" si="25"/>
        <v>B223</v>
      </c>
      <c r="J142">
        <f t="shared" si="26"/>
        <v>223</v>
      </c>
      <c r="K142" s="26">
        <f ca="1" t="shared" si="18"/>
        <v>0</v>
      </c>
      <c r="L142">
        <f ca="1" t="shared" si="19"/>
        <v>0</v>
      </c>
      <c r="M142">
        <f ca="1" t="shared" si="20"/>
        <v>0</v>
      </c>
      <c r="N142">
        <f ca="1" t="shared" si="21"/>
        <v>0</v>
      </c>
      <c r="O142">
        <f ca="1" t="shared" si="22"/>
        <v>0</v>
      </c>
      <c r="P142">
        <f ca="1" t="shared" si="23"/>
        <v>0</v>
      </c>
      <c r="Q142">
        <f ca="1" t="shared" si="24"/>
        <v>0</v>
      </c>
    </row>
    <row r="143" spans="9:17" ht="12.75">
      <c r="I143" s="20" t="str">
        <f t="shared" si="25"/>
        <v>B224</v>
      </c>
      <c r="J143">
        <f t="shared" si="26"/>
        <v>224</v>
      </c>
      <c r="K143" s="26">
        <f ca="1" t="shared" si="18"/>
        <v>0</v>
      </c>
      <c r="L143">
        <f ca="1" t="shared" si="19"/>
        <v>0</v>
      </c>
      <c r="M143">
        <f ca="1" t="shared" si="20"/>
        <v>0</v>
      </c>
      <c r="N143">
        <f ca="1" t="shared" si="21"/>
        <v>0</v>
      </c>
      <c r="O143">
        <f ca="1" t="shared" si="22"/>
        <v>0</v>
      </c>
      <c r="P143">
        <f ca="1" t="shared" si="23"/>
        <v>0</v>
      </c>
      <c r="Q143">
        <f ca="1" t="shared" si="24"/>
        <v>0</v>
      </c>
    </row>
    <row r="144" spans="9:17" ht="12.75">
      <c r="I144" s="20" t="str">
        <f t="shared" si="25"/>
        <v>B225</v>
      </c>
      <c r="J144">
        <f t="shared" si="26"/>
        <v>225</v>
      </c>
      <c r="K144" s="26">
        <f ca="1" t="shared" si="18"/>
        <v>0</v>
      </c>
      <c r="L144">
        <f ca="1" t="shared" si="19"/>
        <v>0</v>
      </c>
      <c r="M144">
        <f ca="1" t="shared" si="20"/>
        <v>0</v>
      </c>
      <c r="N144">
        <f ca="1" t="shared" si="21"/>
        <v>0</v>
      </c>
      <c r="O144">
        <f ca="1" t="shared" si="22"/>
        <v>0</v>
      </c>
      <c r="P144">
        <f ca="1" t="shared" si="23"/>
        <v>0</v>
      </c>
      <c r="Q144">
        <f ca="1" t="shared" si="24"/>
        <v>0</v>
      </c>
    </row>
    <row r="145" spans="9:17" ht="12.75">
      <c r="I145" s="20" t="str">
        <f t="shared" si="25"/>
        <v>B226</v>
      </c>
      <c r="J145">
        <f t="shared" si="26"/>
        <v>226</v>
      </c>
      <c r="K145" s="26">
        <f ca="1" t="shared" si="18"/>
        <v>0</v>
      </c>
      <c r="L145">
        <f ca="1" t="shared" si="19"/>
        <v>0</v>
      </c>
      <c r="M145">
        <f ca="1" t="shared" si="20"/>
        <v>0</v>
      </c>
      <c r="N145">
        <f ca="1" t="shared" si="21"/>
        <v>0</v>
      </c>
      <c r="O145">
        <f ca="1" t="shared" si="22"/>
        <v>0</v>
      </c>
      <c r="P145">
        <f ca="1" t="shared" si="23"/>
        <v>0</v>
      </c>
      <c r="Q145">
        <f ca="1" t="shared" si="24"/>
        <v>0</v>
      </c>
    </row>
    <row r="146" spans="9:17" ht="12.75">
      <c r="I146" s="20" t="str">
        <f t="shared" si="25"/>
        <v>B227</v>
      </c>
      <c r="J146">
        <f t="shared" si="26"/>
        <v>227</v>
      </c>
      <c r="K146" s="26">
        <f ca="1" t="shared" si="18"/>
        <v>0</v>
      </c>
      <c r="L146">
        <f ca="1" t="shared" si="19"/>
        <v>0</v>
      </c>
      <c r="M146">
        <f ca="1" t="shared" si="20"/>
        <v>0</v>
      </c>
      <c r="N146">
        <f ca="1" t="shared" si="21"/>
        <v>0</v>
      </c>
      <c r="O146">
        <f ca="1" t="shared" si="22"/>
        <v>0</v>
      </c>
      <c r="P146">
        <f ca="1" t="shared" si="23"/>
        <v>0</v>
      </c>
      <c r="Q146">
        <f ca="1" t="shared" si="24"/>
        <v>0</v>
      </c>
    </row>
    <row r="147" spans="9:17" ht="12.75">
      <c r="I147" s="20" t="str">
        <f t="shared" si="25"/>
        <v>B228</v>
      </c>
      <c r="J147">
        <f t="shared" si="26"/>
        <v>228</v>
      </c>
      <c r="K147" s="26">
        <f ca="1" t="shared" si="18"/>
        <v>0</v>
      </c>
      <c r="L147">
        <f ca="1" t="shared" si="19"/>
        <v>0</v>
      </c>
      <c r="M147">
        <f ca="1" t="shared" si="20"/>
        <v>0</v>
      </c>
      <c r="N147">
        <f ca="1" t="shared" si="21"/>
        <v>0</v>
      </c>
      <c r="O147">
        <f ca="1" t="shared" si="22"/>
        <v>0</v>
      </c>
      <c r="P147">
        <f ca="1" t="shared" si="23"/>
        <v>0</v>
      </c>
      <c r="Q147">
        <f ca="1" t="shared" si="24"/>
        <v>0</v>
      </c>
    </row>
    <row r="148" spans="9:17" ht="12.75">
      <c r="I148" s="20" t="str">
        <f t="shared" si="25"/>
        <v>B229</v>
      </c>
      <c r="J148">
        <f t="shared" si="26"/>
        <v>229</v>
      </c>
      <c r="K148" s="26">
        <f ca="1" t="shared" si="18"/>
        <v>0</v>
      </c>
      <c r="L148">
        <f ca="1" t="shared" si="19"/>
        <v>0</v>
      </c>
      <c r="M148">
        <f ca="1" t="shared" si="20"/>
        <v>0</v>
      </c>
      <c r="N148">
        <f ca="1" t="shared" si="21"/>
        <v>0</v>
      </c>
      <c r="O148">
        <f ca="1" t="shared" si="22"/>
        <v>0</v>
      </c>
      <c r="P148">
        <f ca="1" t="shared" si="23"/>
        <v>0</v>
      </c>
      <c r="Q148">
        <f ca="1" t="shared" si="24"/>
        <v>0</v>
      </c>
    </row>
    <row r="149" spans="9:17" ht="12.75">
      <c r="I149" s="20" t="str">
        <f t="shared" si="25"/>
        <v>B230</v>
      </c>
      <c r="J149">
        <f t="shared" si="26"/>
        <v>230</v>
      </c>
      <c r="K149" s="26">
        <f ca="1" t="shared" si="18"/>
        <v>0</v>
      </c>
      <c r="L149">
        <f ca="1" t="shared" si="19"/>
        <v>0</v>
      </c>
      <c r="M149">
        <f ca="1" t="shared" si="20"/>
        <v>0</v>
      </c>
      <c r="N149">
        <f ca="1" t="shared" si="21"/>
        <v>0</v>
      </c>
      <c r="O149">
        <f ca="1" t="shared" si="22"/>
        <v>0</v>
      </c>
      <c r="P149">
        <f ca="1" t="shared" si="23"/>
        <v>0</v>
      </c>
      <c r="Q149">
        <f ca="1" t="shared" si="24"/>
        <v>0</v>
      </c>
    </row>
    <row r="150" spans="9:17" ht="12.75">
      <c r="I150" s="20" t="str">
        <f t="shared" si="25"/>
        <v>B231</v>
      </c>
      <c r="J150">
        <f t="shared" si="26"/>
        <v>231</v>
      </c>
      <c r="K150" s="26">
        <f ca="1" t="shared" si="18"/>
        <v>0</v>
      </c>
      <c r="L150">
        <f ca="1" t="shared" si="19"/>
        <v>0</v>
      </c>
      <c r="M150">
        <f ca="1" t="shared" si="20"/>
        <v>0</v>
      </c>
      <c r="N150">
        <f ca="1" t="shared" si="21"/>
        <v>0</v>
      </c>
      <c r="O150">
        <f ca="1" t="shared" si="22"/>
        <v>0</v>
      </c>
      <c r="P150">
        <f ca="1" t="shared" si="23"/>
        <v>0</v>
      </c>
      <c r="Q150">
        <f ca="1" t="shared" si="24"/>
        <v>0</v>
      </c>
    </row>
    <row r="151" spans="9:17" ht="12.75">
      <c r="I151" s="20" t="str">
        <f t="shared" si="25"/>
        <v>B232</v>
      </c>
      <c r="J151">
        <f t="shared" si="26"/>
        <v>232</v>
      </c>
      <c r="K151" s="26">
        <f ca="1" t="shared" si="18"/>
        <v>0</v>
      </c>
      <c r="L151">
        <f ca="1" t="shared" si="19"/>
        <v>0</v>
      </c>
      <c r="M151">
        <f ca="1" t="shared" si="20"/>
        <v>0</v>
      </c>
      <c r="N151">
        <f ca="1" t="shared" si="21"/>
        <v>0</v>
      </c>
      <c r="O151">
        <f ca="1" t="shared" si="22"/>
        <v>0</v>
      </c>
      <c r="P151">
        <f ca="1" t="shared" si="23"/>
        <v>0</v>
      </c>
      <c r="Q151">
        <f ca="1" t="shared" si="24"/>
        <v>0</v>
      </c>
    </row>
    <row r="152" spans="9:17" ht="12.75">
      <c r="I152" s="20" t="str">
        <f t="shared" si="25"/>
        <v>B233</v>
      </c>
      <c r="J152">
        <f t="shared" si="26"/>
        <v>233</v>
      </c>
      <c r="K152" s="26">
        <f ca="1" t="shared" si="18"/>
        <v>0</v>
      </c>
      <c r="L152">
        <f ca="1" t="shared" si="19"/>
        <v>0</v>
      </c>
      <c r="M152">
        <f ca="1" t="shared" si="20"/>
        <v>0</v>
      </c>
      <c r="N152">
        <f ca="1" t="shared" si="21"/>
        <v>0</v>
      </c>
      <c r="O152">
        <f ca="1" t="shared" si="22"/>
        <v>0</v>
      </c>
      <c r="P152">
        <f ca="1" t="shared" si="23"/>
        <v>0</v>
      </c>
      <c r="Q152">
        <f ca="1" t="shared" si="24"/>
        <v>0</v>
      </c>
    </row>
    <row r="153" spans="9:17" ht="12.75">
      <c r="I153" s="20" t="str">
        <f t="shared" si="25"/>
        <v>B234</v>
      </c>
      <c r="J153">
        <f t="shared" si="26"/>
        <v>234</v>
      </c>
      <c r="K153" s="26">
        <f ca="1" t="shared" si="18"/>
        <v>0</v>
      </c>
      <c r="L153">
        <f ca="1" t="shared" si="19"/>
        <v>0</v>
      </c>
      <c r="M153">
        <f ca="1" t="shared" si="20"/>
        <v>0</v>
      </c>
      <c r="N153">
        <f ca="1" t="shared" si="21"/>
        <v>0</v>
      </c>
      <c r="O153">
        <f ca="1" t="shared" si="22"/>
        <v>0</v>
      </c>
      <c r="P153">
        <f ca="1" t="shared" si="23"/>
        <v>0</v>
      </c>
      <c r="Q153">
        <f ca="1" t="shared" si="24"/>
        <v>0</v>
      </c>
    </row>
    <row r="154" spans="9:17" ht="12.75">
      <c r="I154" s="20" t="str">
        <f t="shared" si="25"/>
        <v>B235</v>
      </c>
      <c r="J154">
        <f t="shared" si="26"/>
        <v>235</v>
      </c>
      <c r="K154" s="26">
        <f ca="1" t="shared" si="18"/>
        <v>0</v>
      </c>
      <c r="L154">
        <f ca="1" t="shared" si="19"/>
        <v>0</v>
      </c>
      <c r="M154">
        <f ca="1" t="shared" si="20"/>
        <v>0</v>
      </c>
      <c r="N154">
        <f ca="1" t="shared" si="21"/>
        <v>0</v>
      </c>
      <c r="O154">
        <f ca="1" t="shared" si="22"/>
        <v>0</v>
      </c>
      <c r="P154">
        <f ca="1" t="shared" si="23"/>
        <v>0</v>
      </c>
      <c r="Q154">
        <f ca="1" t="shared" si="24"/>
        <v>0</v>
      </c>
    </row>
    <row r="155" spans="9:17" ht="12.75">
      <c r="I155" s="20" t="str">
        <f t="shared" si="25"/>
        <v>B236</v>
      </c>
      <c r="J155">
        <f t="shared" si="26"/>
        <v>236</v>
      </c>
      <c r="K155" s="26">
        <f ca="1" t="shared" si="18"/>
        <v>0</v>
      </c>
      <c r="L155">
        <f ca="1" t="shared" si="19"/>
        <v>0</v>
      </c>
      <c r="M155">
        <f ca="1" t="shared" si="20"/>
        <v>0</v>
      </c>
      <c r="N155">
        <f ca="1" t="shared" si="21"/>
        <v>0</v>
      </c>
      <c r="O155">
        <f ca="1" t="shared" si="22"/>
        <v>0</v>
      </c>
      <c r="P155">
        <f ca="1" t="shared" si="23"/>
        <v>0</v>
      </c>
      <c r="Q155">
        <f ca="1" t="shared" si="24"/>
        <v>0</v>
      </c>
    </row>
    <row r="156" spans="9:17" ht="12.75">
      <c r="I156" s="20" t="str">
        <f t="shared" si="25"/>
        <v>B237</v>
      </c>
      <c r="J156">
        <f t="shared" si="26"/>
        <v>237</v>
      </c>
      <c r="K156" s="26">
        <f ca="1" t="shared" si="18"/>
        <v>0</v>
      </c>
      <c r="L156">
        <f ca="1" t="shared" si="19"/>
        <v>0</v>
      </c>
      <c r="M156">
        <f ca="1" t="shared" si="20"/>
        <v>0</v>
      </c>
      <c r="N156">
        <f ca="1" t="shared" si="21"/>
        <v>0</v>
      </c>
      <c r="O156">
        <f ca="1" t="shared" si="22"/>
        <v>0</v>
      </c>
      <c r="P156">
        <f ca="1" t="shared" si="23"/>
        <v>0</v>
      </c>
      <c r="Q156">
        <f ca="1" t="shared" si="24"/>
        <v>0</v>
      </c>
    </row>
    <row r="157" spans="9:17" ht="12.75">
      <c r="I157" s="20" t="str">
        <f t="shared" si="25"/>
        <v>B238</v>
      </c>
      <c r="J157">
        <f t="shared" si="26"/>
        <v>238</v>
      </c>
      <c r="K157" s="26">
        <f ca="1" t="shared" si="18"/>
        <v>0</v>
      </c>
      <c r="L157">
        <f ca="1" t="shared" si="19"/>
        <v>0</v>
      </c>
      <c r="M157">
        <f ca="1" t="shared" si="20"/>
        <v>0</v>
      </c>
      <c r="N157">
        <f ca="1" t="shared" si="21"/>
        <v>0</v>
      </c>
      <c r="O157">
        <f ca="1" t="shared" si="22"/>
        <v>0</v>
      </c>
      <c r="P157">
        <f ca="1" t="shared" si="23"/>
        <v>0</v>
      </c>
      <c r="Q157">
        <f ca="1" t="shared" si="24"/>
        <v>0</v>
      </c>
    </row>
    <row r="158" spans="9:17" ht="12.75">
      <c r="I158" s="20" t="str">
        <f t="shared" si="25"/>
        <v>B239</v>
      </c>
      <c r="J158">
        <f t="shared" si="26"/>
        <v>239</v>
      </c>
      <c r="K158" s="26">
        <f ca="1" t="shared" si="18"/>
        <v>0</v>
      </c>
      <c r="L158">
        <f ca="1" t="shared" si="19"/>
        <v>0</v>
      </c>
      <c r="M158">
        <f ca="1" t="shared" si="20"/>
        <v>0</v>
      </c>
      <c r="N158">
        <f ca="1" t="shared" si="21"/>
        <v>0</v>
      </c>
      <c r="O158">
        <f ca="1" t="shared" si="22"/>
        <v>0</v>
      </c>
      <c r="P158">
        <f ca="1" t="shared" si="23"/>
        <v>0</v>
      </c>
      <c r="Q158">
        <f ca="1" t="shared" si="24"/>
        <v>0</v>
      </c>
    </row>
    <row r="159" spans="9:17" ht="12.75">
      <c r="I159" s="20" t="str">
        <f t="shared" si="25"/>
        <v>B240</v>
      </c>
      <c r="J159">
        <f t="shared" si="26"/>
        <v>240</v>
      </c>
      <c r="K159" s="26">
        <f ca="1" t="shared" si="18"/>
        <v>0</v>
      </c>
      <c r="L159">
        <f ca="1" t="shared" si="19"/>
        <v>0</v>
      </c>
      <c r="M159">
        <f ca="1" t="shared" si="20"/>
        <v>0</v>
      </c>
      <c r="N159">
        <f ca="1" t="shared" si="21"/>
        <v>0</v>
      </c>
      <c r="O159">
        <f ca="1" t="shared" si="22"/>
        <v>0</v>
      </c>
      <c r="P159">
        <f ca="1" t="shared" si="23"/>
        <v>0</v>
      </c>
      <c r="Q159">
        <f ca="1" t="shared" si="24"/>
        <v>0</v>
      </c>
    </row>
    <row r="160" spans="9:17" ht="12.75">
      <c r="I160" s="20" t="str">
        <f t="shared" si="25"/>
        <v>B241</v>
      </c>
      <c r="J160">
        <f t="shared" si="26"/>
        <v>241</v>
      </c>
      <c r="K160" s="26">
        <f ca="1" t="shared" si="18"/>
        <v>0</v>
      </c>
      <c r="L160">
        <f ca="1" t="shared" si="19"/>
        <v>0</v>
      </c>
      <c r="M160">
        <f ca="1" t="shared" si="20"/>
        <v>0</v>
      </c>
      <c r="N160">
        <f ca="1" t="shared" si="21"/>
        <v>0</v>
      </c>
      <c r="O160">
        <f ca="1" t="shared" si="22"/>
        <v>0</v>
      </c>
      <c r="P160">
        <f ca="1" t="shared" si="23"/>
        <v>0</v>
      </c>
      <c r="Q160">
        <f ca="1" t="shared" si="24"/>
        <v>0</v>
      </c>
    </row>
    <row r="161" spans="9:17" ht="12.75">
      <c r="I161" s="20" t="str">
        <f t="shared" si="25"/>
        <v>B242</v>
      </c>
      <c r="J161">
        <f t="shared" si="26"/>
        <v>242</v>
      </c>
      <c r="K161" s="26">
        <f ca="1" t="shared" si="18"/>
        <v>0</v>
      </c>
      <c r="L161">
        <f ca="1" t="shared" si="19"/>
        <v>0</v>
      </c>
      <c r="M161">
        <f ca="1" t="shared" si="20"/>
        <v>0</v>
      </c>
      <c r="N161">
        <f ca="1" t="shared" si="21"/>
        <v>0</v>
      </c>
      <c r="O161">
        <f ca="1" t="shared" si="22"/>
        <v>0</v>
      </c>
      <c r="P161">
        <f ca="1" t="shared" si="23"/>
        <v>0</v>
      </c>
      <c r="Q161">
        <f ca="1" t="shared" si="24"/>
        <v>0</v>
      </c>
    </row>
    <row r="162" spans="9:17" ht="12.75">
      <c r="I162" s="20" t="str">
        <f t="shared" si="25"/>
        <v>B243</v>
      </c>
      <c r="J162">
        <f t="shared" si="26"/>
        <v>243</v>
      </c>
      <c r="K162" s="26">
        <f ca="1" t="shared" si="18"/>
        <v>0</v>
      </c>
      <c r="L162">
        <f ca="1" t="shared" si="19"/>
        <v>0</v>
      </c>
      <c r="M162">
        <f ca="1" t="shared" si="20"/>
        <v>0</v>
      </c>
      <c r="N162">
        <f ca="1" t="shared" si="21"/>
        <v>0</v>
      </c>
      <c r="O162">
        <f ca="1" t="shared" si="22"/>
        <v>0</v>
      </c>
      <c r="P162">
        <f ca="1" t="shared" si="23"/>
        <v>0</v>
      </c>
      <c r="Q162">
        <f ca="1" t="shared" si="24"/>
        <v>0</v>
      </c>
    </row>
    <row r="163" spans="9:17" ht="12.75">
      <c r="I163" s="20" t="str">
        <f t="shared" si="25"/>
        <v>B244</v>
      </c>
      <c r="J163">
        <f t="shared" si="26"/>
        <v>244</v>
      </c>
      <c r="K163" s="26">
        <f ca="1" t="shared" si="18"/>
        <v>0</v>
      </c>
      <c r="L163">
        <f ca="1" t="shared" si="19"/>
        <v>0</v>
      </c>
      <c r="M163">
        <f ca="1" t="shared" si="20"/>
        <v>0</v>
      </c>
      <c r="N163">
        <f ca="1" t="shared" si="21"/>
        <v>0</v>
      </c>
      <c r="O163">
        <f ca="1" t="shared" si="22"/>
        <v>0</v>
      </c>
      <c r="P163">
        <f ca="1" t="shared" si="23"/>
        <v>0</v>
      </c>
      <c r="Q163">
        <f ca="1" t="shared" si="24"/>
        <v>0</v>
      </c>
    </row>
    <row r="164" spans="9:17" ht="12.75">
      <c r="I164" s="20" t="str">
        <f t="shared" si="25"/>
        <v>B245</v>
      </c>
      <c r="J164">
        <f t="shared" si="26"/>
        <v>245</v>
      </c>
      <c r="K164" s="26">
        <f ca="1" t="shared" si="18"/>
        <v>0</v>
      </c>
      <c r="L164">
        <f ca="1" t="shared" si="19"/>
        <v>0</v>
      </c>
      <c r="M164">
        <f ca="1" t="shared" si="20"/>
        <v>0</v>
      </c>
      <c r="N164">
        <f ca="1" t="shared" si="21"/>
        <v>0</v>
      </c>
      <c r="O164">
        <f ca="1" t="shared" si="22"/>
        <v>0</v>
      </c>
      <c r="P164">
        <f ca="1" t="shared" si="23"/>
        <v>0</v>
      </c>
      <c r="Q164">
        <f ca="1" t="shared" si="24"/>
        <v>0</v>
      </c>
    </row>
    <row r="165" spans="9:17" ht="12.75">
      <c r="I165" s="20" t="str">
        <f t="shared" si="25"/>
        <v>B246</v>
      </c>
      <c r="J165">
        <f t="shared" si="26"/>
        <v>246</v>
      </c>
      <c r="K165" s="26">
        <f ca="1" t="shared" si="18"/>
        <v>0</v>
      </c>
      <c r="L165">
        <f ca="1" t="shared" si="19"/>
        <v>0</v>
      </c>
      <c r="M165">
        <f ca="1" t="shared" si="20"/>
        <v>0</v>
      </c>
      <c r="N165">
        <f ca="1" t="shared" si="21"/>
        <v>0</v>
      </c>
      <c r="O165">
        <f ca="1" t="shared" si="22"/>
        <v>0</v>
      </c>
      <c r="P165">
        <f ca="1" t="shared" si="23"/>
        <v>0</v>
      </c>
      <c r="Q165">
        <f ca="1" t="shared" si="24"/>
        <v>0</v>
      </c>
    </row>
    <row r="166" spans="9:17" ht="12.75">
      <c r="I166" s="20" t="str">
        <f t="shared" si="25"/>
        <v>B247</v>
      </c>
      <c r="J166">
        <f t="shared" si="26"/>
        <v>247</v>
      </c>
      <c r="K166" s="26">
        <f ca="1" t="shared" si="18"/>
        <v>0</v>
      </c>
      <c r="L166">
        <f ca="1" t="shared" si="19"/>
        <v>0</v>
      </c>
      <c r="M166">
        <f ca="1" t="shared" si="20"/>
        <v>0</v>
      </c>
      <c r="N166">
        <f ca="1" t="shared" si="21"/>
        <v>0</v>
      </c>
      <c r="O166">
        <f ca="1" t="shared" si="22"/>
        <v>0</v>
      </c>
      <c r="P166">
        <f ca="1" t="shared" si="23"/>
        <v>0</v>
      </c>
      <c r="Q166">
        <f ca="1" t="shared" si="24"/>
        <v>0</v>
      </c>
    </row>
    <row r="167" spans="9:17" ht="12.75">
      <c r="I167" s="20" t="str">
        <f t="shared" si="25"/>
        <v>B248</v>
      </c>
      <c r="J167">
        <f t="shared" si="26"/>
        <v>248</v>
      </c>
      <c r="K167" s="26">
        <f ca="1" t="shared" si="18"/>
        <v>0</v>
      </c>
      <c r="L167">
        <f ca="1" t="shared" si="19"/>
        <v>0</v>
      </c>
      <c r="M167">
        <f ca="1" t="shared" si="20"/>
        <v>0</v>
      </c>
      <c r="N167">
        <f ca="1" t="shared" si="21"/>
        <v>0</v>
      </c>
      <c r="O167">
        <f ca="1" t="shared" si="22"/>
        <v>0</v>
      </c>
      <c r="P167">
        <f ca="1" t="shared" si="23"/>
        <v>0</v>
      </c>
      <c r="Q167">
        <f ca="1" t="shared" si="24"/>
        <v>0</v>
      </c>
    </row>
    <row r="168" spans="9:17" ht="12.75">
      <c r="I168" s="20" t="str">
        <f t="shared" si="25"/>
        <v>B249</v>
      </c>
      <c r="J168">
        <f t="shared" si="26"/>
        <v>249</v>
      </c>
      <c r="K168" s="26">
        <f ca="1" t="shared" si="18"/>
        <v>0</v>
      </c>
      <c r="L168">
        <f ca="1" t="shared" si="19"/>
        <v>0</v>
      </c>
      <c r="M168">
        <f ca="1" t="shared" si="20"/>
        <v>0</v>
      </c>
      <c r="N168">
        <f ca="1" t="shared" si="21"/>
        <v>0</v>
      </c>
      <c r="O168">
        <f ca="1" t="shared" si="22"/>
        <v>0</v>
      </c>
      <c r="P168">
        <f ca="1" t="shared" si="23"/>
        <v>0</v>
      </c>
      <c r="Q168">
        <f ca="1" t="shared" si="24"/>
        <v>0</v>
      </c>
    </row>
    <row r="169" spans="9:17" ht="12.75">
      <c r="I169" s="20" t="str">
        <f t="shared" si="25"/>
        <v>B250</v>
      </c>
      <c r="J169">
        <f t="shared" si="26"/>
        <v>250</v>
      </c>
      <c r="K169" s="26">
        <f ca="1" t="shared" si="18"/>
        <v>0</v>
      </c>
      <c r="L169">
        <f ca="1" t="shared" si="19"/>
        <v>0</v>
      </c>
      <c r="M169">
        <f ca="1" t="shared" si="20"/>
        <v>0</v>
      </c>
      <c r="N169">
        <f ca="1" t="shared" si="21"/>
        <v>0</v>
      </c>
      <c r="O169">
        <f ca="1" t="shared" si="22"/>
        <v>0</v>
      </c>
      <c r="P169">
        <f ca="1" t="shared" si="23"/>
        <v>0</v>
      </c>
      <c r="Q169">
        <f ca="1" t="shared" si="24"/>
        <v>0</v>
      </c>
    </row>
    <row r="170" spans="9:17" ht="12.75">
      <c r="I170" s="20" t="str">
        <f t="shared" si="25"/>
        <v>B251</v>
      </c>
      <c r="J170">
        <f t="shared" si="26"/>
        <v>251</v>
      </c>
      <c r="K170" s="26">
        <f ca="1" t="shared" si="18"/>
        <v>0</v>
      </c>
      <c r="L170">
        <f ca="1" t="shared" si="19"/>
        <v>0</v>
      </c>
      <c r="M170">
        <f ca="1" t="shared" si="20"/>
        <v>0</v>
      </c>
      <c r="N170">
        <f ca="1" t="shared" si="21"/>
        <v>0</v>
      </c>
      <c r="O170">
        <f ca="1" t="shared" si="22"/>
        <v>0</v>
      </c>
      <c r="P170">
        <f ca="1" t="shared" si="23"/>
        <v>0</v>
      </c>
      <c r="Q170">
        <f ca="1" t="shared" si="24"/>
        <v>0</v>
      </c>
    </row>
    <row r="171" spans="9:17" ht="12.75">
      <c r="I171" s="20" t="str">
        <f t="shared" si="25"/>
        <v>B252</v>
      </c>
      <c r="J171">
        <f t="shared" si="26"/>
        <v>252</v>
      </c>
      <c r="K171" s="26">
        <f ca="1" t="shared" si="18"/>
        <v>0</v>
      </c>
      <c r="L171">
        <f ca="1" t="shared" si="19"/>
        <v>0</v>
      </c>
      <c r="M171">
        <f ca="1" t="shared" si="20"/>
        <v>0</v>
      </c>
      <c r="N171">
        <f ca="1" t="shared" si="21"/>
        <v>0</v>
      </c>
      <c r="O171">
        <f ca="1" t="shared" si="22"/>
        <v>0</v>
      </c>
      <c r="P171">
        <f ca="1" t="shared" si="23"/>
        <v>0</v>
      </c>
      <c r="Q171">
        <f ca="1" t="shared" si="24"/>
        <v>0</v>
      </c>
    </row>
    <row r="172" spans="9:17" ht="12.75">
      <c r="I172" s="20" t="str">
        <f t="shared" si="25"/>
        <v>B253</v>
      </c>
      <c r="J172">
        <f t="shared" si="26"/>
        <v>253</v>
      </c>
      <c r="K172" s="26">
        <f ca="1" t="shared" si="18"/>
        <v>0</v>
      </c>
      <c r="L172">
        <f ca="1" t="shared" si="19"/>
        <v>0</v>
      </c>
      <c r="M172">
        <f ca="1" t="shared" si="20"/>
        <v>0</v>
      </c>
      <c r="N172">
        <f ca="1" t="shared" si="21"/>
        <v>0</v>
      </c>
      <c r="O172">
        <f ca="1" t="shared" si="22"/>
        <v>0</v>
      </c>
      <c r="P172">
        <f ca="1" t="shared" si="23"/>
        <v>0</v>
      </c>
      <c r="Q172">
        <f ca="1" t="shared" si="24"/>
        <v>0</v>
      </c>
    </row>
    <row r="173" spans="9:17" ht="12.75">
      <c r="I173" s="20" t="str">
        <f t="shared" si="25"/>
        <v>B254</v>
      </c>
      <c r="J173">
        <f t="shared" si="26"/>
        <v>254</v>
      </c>
      <c r="K173" s="26">
        <f ca="1" t="shared" si="18"/>
        <v>0</v>
      </c>
      <c r="L173">
        <f ca="1" t="shared" si="19"/>
        <v>0</v>
      </c>
      <c r="M173">
        <f ca="1" t="shared" si="20"/>
        <v>0</v>
      </c>
      <c r="N173">
        <f ca="1" t="shared" si="21"/>
        <v>0</v>
      </c>
      <c r="O173">
        <f ca="1" t="shared" si="22"/>
        <v>0</v>
      </c>
      <c r="P173">
        <f ca="1" t="shared" si="23"/>
        <v>0</v>
      </c>
      <c r="Q173">
        <f ca="1" t="shared" si="24"/>
        <v>0</v>
      </c>
    </row>
    <row r="174" spans="9:17" ht="12.75">
      <c r="I174" s="20" t="str">
        <f t="shared" si="25"/>
        <v>B255</v>
      </c>
      <c r="J174">
        <f t="shared" si="26"/>
        <v>255</v>
      </c>
      <c r="K174" s="26">
        <f ca="1" t="shared" si="18"/>
        <v>0</v>
      </c>
      <c r="L174">
        <f ca="1" t="shared" si="19"/>
        <v>0</v>
      </c>
      <c r="M174">
        <f ca="1" t="shared" si="20"/>
        <v>0</v>
      </c>
      <c r="N174">
        <f ca="1" t="shared" si="21"/>
        <v>0</v>
      </c>
      <c r="O174">
        <f ca="1" t="shared" si="22"/>
        <v>0</v>
      </c>
      <c r="P174">
        <f ca="1" t="shared" si="23"/>
        <v>0</v>
      </c>
      <c r="Q174">
        <f ca="1" t="shared" si="24"/>
        <v>0</v>
      </c>
    </row>
    <row r="175" spans="9:17" ht="12.75">
      <c r="I175" s="20" t="str">
        <f t="shared" si="25"/>
        <v>B256</v>
      </c>
      <c r="J175">
        <f t="shared" si="26"/>
        <v>256</v>
      </c>
      <c r="K175" s="26">
        <f ca="1" t="shared" si="18"/>
        <v>0</v>
      </c>
      <c r="L175">
        <f ca="1" t="shared" si="19"/>
        <v>0</v>
      </c>
      <c r="M175">
        <f ca="1" t="shared" si="20"/>
        <v>0</v>
      </c>
      <c r="N175">
        <f ca="1" t="shared" si="21"/>
        <v>0</v>
      </c>
      <c r="O175">
        <f ca="1" t="shared" si="22"/>
        <v>0</v>
      </c>
      <c r="P175">
        <f ca="1" t="shared" si="23"/>
        <v>0</v>
      </c>
      <c r="Q175">
        <f ca="1" t="shared" si="24"/>
        <v>0</v>
      </c>
    </row>
    <row r="176" spans="9:17" ht="12.75">
      <c r="I176" s="20" t="str">
        <f t="shared" si="25"/>
        <v>B257</v>
      </c>
      <c r="J176">
        <f t="shared" si="26"/>
        <v>257</v>
      </c>
      <c r="K176" s="26">
        <f ca="1" t="shared" si="18"/>
        <v>0</v>
      </c>
      <c r="L176">
        <f ca="1" t="shared" si="19"/>
        <v>0</v>
      </c>
      <c r="M176">
        <f ca="1" t="shared" si="20"/>
        <v>0</v>
      </c>
      <c r="N176">
        <f ca="1" t="shared" si="21"/>
        <v>0</v>
      </c>
      <c r="O176">
        <f ca="1" t="shared" si="22"/>
        <v>0</v>
      </c>
      <c r="P176">
        <f ca="1" t="shared" si="23"/>
        <v>0</v>
      </c>
      <c r="Q176">
        <f ca="1" t="shared" si="24"/>
        <v>0</v>
      </c>
    </row>
    <row r="177" spans="9:17" ht="12.75">
      <c r="I177" s="20" t="str">
        <f t="shared" si="25"/>
        <v>B258</v>
      </c>
      <c r="J177">
        <f t="shared" si="26"/>
        <v>258</v>
      </c>
      <c r="K177" s="26">
        <f ca="1" t="shared" si="18"/>
        <v>0</v>
      </c>
      <c r="L177">
        <f ca="1" t="shared" si="19"/>
        <v>0</v>
      </c>
      <c r="M177">
        <f ca="1" t="shared" si="20"/>
        <v>0</v>
      </c>
      <c r="N177">
        <f ca="1" t="shared" si="21"/>
        <v>0</v>
      </c>
      <c r="O177">
        <f ca="1" t="shared" si="22"/>
        <v>0</v>
      </c>
      <c r="P177">
        <f ca="1" t="shared" si="23"/>
        <v>0</v>
      </c>
      <c r="Q177">
        <f ca="1" t="shared" si="24"/>
        <v>0</v>
      </c>
    </row>
    <row r="178" spans="9:17" ht="12.75">
      <c r="I178" s="20" t="str">
        <f t="shared" si="25"/>
        <v>B259</v>
      </c>
      <c r="J178">
        <f t="shared" si="26"/>
        <v>259</v>
      </c>
      <c r="K178" s="26">
        <f ca="1" t="shared" si="18"/>
        <v>0</v>
      </c>
      <c r="L178">
        <f ca="1" t="shared" si="19"/>
        <v>0</v>
      </c>
      <c r="M178">
        <f ca="1" t="shared" si="20"/>
        <v>0</v>
      </c>
      <c r="N178">
        <f ca="1" t="shared" si="21"/>
        <v>0</v>
      </c>
      <c r="O178">
        <f ca="1" t="shared" si="22"/>
        <v>0</v>
      </c>
      <c r="P178">
        <f ca="1" t="shared" si="23"/>
        <v>0</v>
      </c>
      <c r="Q178">
        <f ca="1" t="shared" si="24"/>
        <v>0</v>
      </c>
    </row>
    <row r="179" spans="9:17" ht="12.75">
      <c r="I179" s="20" t="str">
        <f t="shared" si="25"/>
        <v>B260</v>
      </c>
      <c r="J179">
        <f t="shared" si="26"/>
        <v>260</v>
      </c>
      <c r="K179" s="26">
        <f ca="1" t="shared" si="18"/>
        <v>0</v>
      </c>
      <c r="L179">
        <f ca="1" t="shared" si="19"/>
        <v>0</v>
      </c>
      <c r="M179">
        <f ca="1" t="shared" si="20"/>
        <v>0</v>
      </c>
      <c r="N179">
        <f ca="1" t="shared" si="21"/>
        <v>0</v>
      </c>
      <c r="O179">
        <f ca="1" t="shared" si="22"/>
        <v>0</v>
      </c>
      <c r="P179">
        <f ca="1" t="shared" si="23"/>
        <v>0</v>
      </c>
      <c r="Q179">
        <f ca="1" t="shared" si="24"/>
        <v>0</v>
      </c>
    </row>
    <row r="180" spans="9:17" ht="12.75">
      <c r="I180" s="20" t="str">
        <f t="shared" si="25"/>
        <v>B261</v>
      </c>
      <c r="J180">
        <f t="shared" si="26"/>
        <v>261</v>
      </c>
      <c r="K180" s="26">
        <f ca="1" t="shared" si="18"/>
        <v>0</v>
      </c>
      <c r="L180">
        <f ca="1" t="shared" si="19"/>
        <v>0</v>
      </c>
      <c r="M180">
        <f ca="1" t="shared" si="20"/>
        <v>0</v>
      </c>
      <c r="N180">
        <f ca="1" t="shared" si="21"/>
        <v>0</v>
      </c>
      <c r="O180">
        <f ca="1" t="shared" si="22"/>
        <v>0</v>
      </c>
      <c r="P180">
        <f ca="1" t="shared" si="23"/>
        <v>0</v>
      </c>
      <c r="Q180">
        <f ca="1" t="shared" si="24"/>
        <v>0</v>
      </c>
    </row>
    <row r="181" spans="9:17" ht="12.75">
      <c r="I181" s="20" t="str">
        <f t="shared" si="25"/>
        <v>B262</v>
      </c>
      <c r="J181">
        <f t="shared" si="26"/>
        <v>262</v>
      </c>
      <c r="K181" s="26">
        <f ca="1" t="shared" si="18"/>
        <v>0</v>
      </c>
      <c r="L181">
        <f ca="1" t="shared" si="19"/>
        <v>0</v>
      </c>
      <c r="M181">
        <f ca="1" t="shared" si="20"/>
        <v>0</v>
      </c>
      <c r="N181">
        <f ca="1" t="shared" si="21"/>
        <v>0</v>
      </c>
      <c r="O181">
        <f ca="1" t="shared" si="22"/>
        <v>0</v>
      </c>
      <c r="P181">
        <f ca="1" t="shared" si="23"/>
        <v>0</v>
      </c>
      <c r="Q181">
        <f ca="1" t="shared" si="24"/>
        <v>0</v>
      </c>
    </row>
    <row r="182" spans="9:17" ht="12.75">
      <c r="I182" s="20" t="str">
        <f t="shared" si="25"/>
        <v>B263</v>
      </c>
      <c r="J182">
        <f t="shared" si="26"/>
        <v>263</v>
      </c>
      <c r="K182" s="26">
        <f ca="1" t="shared" si="18"/>
        <v>0</v>
      </c>
      <c r="L182">
        <f ca="1" t="shared" si="19"/>
        <v>0</v>
      </c>
      <c r="M182">
        <f ca="1" t="shared" si="20"/>
        <v>0</v>
      </c>
      <c r="N182">
        <f ca="1" t="shared" si="21"/>
        <v>0</v>
      </c>
      <c r="O182">
        <f ca="1" t="shared" si="22"/>
        <v>0</v>
      </c>
      <c r="P182">
        <f ca="1" t="shared" si="23"/>
        <v>0</v>
      </c>
      <c r="Q182">
        <f ca="1" t="shared" si="24"/>
        <v>0</v>
      </c>
    </row>
    <row r="183" spans="9:17" ht="12.75">
      <c r="I183" s="20" t="str">
        <f t="shared" si="25"/>
        <v>B264</v>
      </c>
      <c r="J183">
        <f t="shared" si="26"/>
        <v>264</v>
      </c>
      <c r="K183" s="26">
        <f ca="1" t="shared" si="18"/>
        <v>0</v>
      </c>
      <c r="L183">
        <f ca="1" t="shared" si="19"/>
        <v>0</v>
      </c>
      <c r="M183">
        <f ca="1" t="shared" si="20"/>
        <v>0</v>
      </c>
      <c r="N183">
        <f ca="1" t="shared" si="21"/>
        <v>0</v>
      </c>
      <c r="O183">
        <f ca="1" t="shared" si="22"/>
        <v>0</v>
      </c>
      <c r="P183">
        <f ca="1" t="shared" si="23"/>
        <v>0</v>
      </c>
      <c r="Q183">
        <f ca="1" t="shared" si="24"/>
        <v>0</v>
      </c>
    </row>
    <row r="184" spans="9:17" ht="12.75">
      <c r="I184" s="20" t="str">
        <f t="shared" si="25"/>
        <v>B265</v>
      </c>
      <c r="J184">
        <f t="shared" si="26"/>
        <v>265</v>
      </c>
      <c r="K184" s="26">
        <f ca="1" t="shared" si="18"/>
        <v>0</v>
      </c>
      <c r="L184">
        <f ca="1" t="shared" si="19"/>
        <v>0</v>
      </c>
      <c r="M184">
        <f ca="1" t="shared" si="20"/>
        <v>0</v>
      </c>
      <c r="N184">
        <f ca="1" t="shared" si="21"/>
        <v>0</v>
      </c>
      <c r="O184">
        <f ca="1" t="shared" si="22"/>
        <v>0</v>
      </c>
      <c r="P184">
        <f ca="1" t="shared" si="23"/>
        <v>0</v>
      </c>
      <c r="Q184">
        <f ca="1" t="shared" si="24"/>
        <v>0</v>
      </c>
    </row>
    <row r="185" spans="9:17" ht="12.75">
      <c r="I185" s="20" t="str">
        <f t="shared" si="25"/>
        <v>B266</v>
      </c>
      <c r="J185">
        <f t="shared" si="26"/>
        <v>266</v>
      </c>
      <c r="K185" s="26">
        <f ca="1" t="shared" si="18"/>
        <v>0</v>
      </c>
      <c r="L185">
        <f ca="1" t="shared" si="19"/>
        <v>0</v>
      </c>
      <c r="M185">
        <f ca="1" t="shared" si="20"/>
        <v>0</v>
      </c>
      <c r="N185">
        <f ca="1" t="shared" si="21"/>
        <v>0</v>
      </c>
      <c r="O185">
        <f ca="1" t="shared" si="22"/>
        <v>0</v>
      </c>
      <c r="P185">
        <f ca="1" t="shared" si="23"/>
        <v>0</v>
      </c>
      <c r="Q185">
        <f ca="1" t="shared" si="24"/>
        <v>0</v>
      </c>
    </row>
    <row r="186" spans="9:17" ht="12.75">
      <c r="I186" s="20" t="str">
        <f t="shared" si="25"/>
        <v>B267</v>
      </c>
      <c r="J186">
        <f t="shared" si="26"/>
        <v>267</v>
      </c>
      <c r="K186" s="26">
        <f ca="1" t="shared" si="18"/>
        <v>0</v>
      </c>
      <c r="L186">
        <f ca="1" t="shared" si="19"/>
        <v>0</v>
      </c>
      <c r="M186">
        <f ca="1" t="shared" si="20"/>
        <v>0</v>
      </c>
      <c r="N186">
        <f ca="1" t="shared" si="21"/>
        <v>0</v>
      </c>
      <c r="O186">
        <f ca="1" t="shared" si="22"/>
        <v>0</v>
      </c>
      <c r="P186">
        <f ca="1" t="shared" si="23"/>
        <v>0</v>
      </c>
      <c r="Q186">
        <f ca="1" t="shared" si="24"/>
        <v>0</v>
      </c>
    </row>
    <row r="187" spans="9:17" ht="12.75">
      <c r="I187" s="20" t="str">
        <f t="shared" si="25"/>
        <v>B268</v>
      </c>
      <c r="J187">
        <f t="shared" si="26"/>
        <v>268</v>
      </c>
      <c r="K187" s="26">
        <f ca="1" t="shared" si="18"/>
        <v>0</v>
      </c>
      <c r="L187">
        <f ca="1" t="shared" si="19"/>
        <v>0</v>
      </c>
      <c r="M187">
        <f ca="1" t="shared" si="20"/>
        <v>0</v>
      </c>
      <c r="N187">
        <f ca="1" t="shared" si="21"/>
        <v>0</v>
      </c>
      <c r="O187">
        <f ca="1" t="shared" si="22"/>
        <v>0</v>
      </c>
      <c r="P187">
        <f ca="1" t="shared" si="23"/>
        <v>0</v>
      </c>
      <c r="Q187">
        <f ca="1" t="shared" si="24"/>
        <v>0</v>
      </c>
    </row>
    <row r="188" spans="9:17" ht="12.75">
      <c r="I188" s="20" t="str">
        <f t="shared" si="25"/>
        <v>B269</v>
      </c>
      <c r="J188">
        <f t="shared" si="26"/>
        <v>269</v>
      </c>
      <c r="K188" s="26">
        <f ca="1" t="shared" si="18"/>
        <v>0</v>
      </c>
      <c r="L188">
        <f ca="1" t="shared" si="19"/>
        <v>0</v>
      </c>
      <c r="M188">
        <f ca="1" t="shared" si="20"/>
        <v>0</v>
      </c>
      <c r="N188">
        <f ca="1" t="shared" si="21"/>
        <v>0</v>
      </c>
      <c r="O188">
        <f ca="1" t="shared" si="22"/>
        <v>0</v>
      </c>
      <c r="P188">
        <f ca="1" t="shared" si="23"/>
        <v>0</v>
      </c>
      <c r="Q188">
        <f ca="1" t="shared" si="24"/>
        <v>0</v>
      </c>
    </row>
    <row r="189" spans="9:17" ht="12.75">
      <c r="I189" s="20" t="str">
        <f t="shared" si="25"/>
        <v>B270</v>
      </c>
      <c r="J189">
        <f t="shared" si="26"/>
        <v>270</v>
      </c>
      <c r="K189" s="26">
        <f ca="1" t="shared" si="18"/>
        <v>0</v>
      </c>
      <c r="L189">
        <f ca="1" t="shared" si="19"/>
        <v>0</v>
      </c>
      <c r="M189">
        <f ca="1" t="shared" si="20"/>
        <v>0</v>
      </c>
      <c r="N189">
        <f ca="1" t="shared" si="21"/>
        <v>0</v>
      </c>
      <c r="O189">
        <f ca="1" t="shared" si="22"/>
        <v>0</v>
      </c>
      <c r="P189">
        <f ca="1" t="shared" si="23"/>
        <v>0</v>
      </c>
      <c r="Q189">
        <f ca="1" t="shared" si="24"/>
        <v>0</v>
      </c>
    </row>
    <row r="190" spans="9:17" ht="12.75">
      <c r="I190" s="20" t="str">
        <f t="shared" si="25"/>
        <v>B271</v>
      </c>
      <c r="J190">
        <f t="shared" si="26"/>
        <v>271</v>
      </c>
      <c r="K190" s="26">
        <f ca="1" t="shared" si="18"/>
        <v>0</v>
      </c>
      <c r="L190">
        <f ca="1" t="shared" si="19"/>
        <v>0</v>
      </c>
      <c r="M190">
        <f ca="1" t="shared" si="20"/>
        <v>0</v>
      </c>
      <c r="N190">
        <f ca="1" t="shared" si="21"/>
        <v>0</v>
      </c>
      <c r="O190">
        <f ca="1" t="shared" si="22"/>
        <v>0</v>
      </c>
      <c r="P190">
        <f ca="1" t="shared" si="23"/>
        <v>0</v>
      </c>
      <c r="Q190">
        <f ca="1" t="shared" si="24"/>
        <v>0</v>
      </c>
    </row>
    <row r="191" spans="9:17" ht="12.75">
      <c r="I191" s="20" t="str">
        <f t="shared" si="25"/>
        <v>B272</v>
      </c>
      <c r="J191">
        <f t="shared" si="26"/>
        <v>272</v>
      </c>
      <c r="K191" s="26">
        <f ca="1" t="shared" si="18"/>
        <v>0</v>
      </c>
      <c r="L191">
        <f ca="1" t="shared" si="19"/>
        <v>0</v>
      </c>
      <c r="M191">
        <f ca="1" t="shared" si="20"/>
        <v>0</v>
      </c>
      <c r="N191">
        <f ca="1" t="shared" si="21"/>
        <v>0</v>
      </c>
      <c r="O191">
        <f ca="1" t="shared" si="22"/>
        <v>0</v>
      </c>
      <c r="P191">
        <f ca="1" t="shared" si="23"/>
        <v>0</v>
      </c>
      <c r="Q191">
        <f ca="1" t="shared" si="24"/>
        <v>0</v>
      </c>
    </row>
    <row r="192" spans="9:17" ht="12.75">
      <c r="I192" s="20" t="str">
        <f t="shared" si="25"/>
        <v>B273</v>
      </c>
      <c r="J192">
        <f t="shared" si="26"/>
        <v>273</v>
      </c>
      <c r="K192" s="26">
        <f ca="1" t="shared" si="18"/>
        <v>0</v>
      </c>
      <c r="L192">
        <f ca="1" t="shared" si="19"/>
        <v>0</v>
      </c>
      <c r="M192">
        <f ca="1" t="shared" si="20"/>
        <v>0</v>
      </c>
      <c r="N192">
        <f ca="1" t="shared" si="21"/>
        <v>0</v>
      </c>
      <c r="O192">
        <f ca="1" t="shared" si="22"/>
        <v>0</v>
      </c>
      <c r="P192">
        <f ca="1" t="shared" si="23"/>
        <v>0</v>
      </c>
      <c r="Q192">
        <f ca="1" t="shared" si="24"/>
        <v>0</v>
      </c>
    </row>
    <row r="193" spans="9:17" ht="12.75">
      <c r="I193" s="20" t="str">
        <f t="shared" si="25"/>
        <v>B274</v>
      </c>
      <c r="J193">
        <f t="shared" si="26"/>
        <v>274</v>
      </c>
      <c r="K193" s="26">
        <f ca="1" t="shared" si="18"/>
        <v>0</v>
      </c>
      <c r="L193">
        <f ca="1" t="shared" si="19"/>
        <v>0</v>
      </c>
      <c r="M193">
        <f ca="1" t="shared" si="20"/>
        <v>0</v>
      </c>
      <c r="N193">
        <f ca="1" t="shared" si="21"/>
        <v>0</v>
      </c>
      <c r="O193">
        <f ca="1" t="shared" si="22"/>
        <v>0</v>
      </c>
      <c r="P193">
        <f ca="1" t="shared" si="23"/>
        <v>0</v>
      </c>
      <c r="Q193">
        <f ca="1" t="shared" si="24"/>
        <v>0</v>
      </c>
    </row>
    <row r="194" spans="9:17" ht="12.75">
      <c r="I194" s="20" t="str">
        <f t="shared" si="25"/>
        <v>B275</v>
      </c>
      <c r="J194">
        <f t="shared" si="26"/>
        <v>275</v>
      </c>
      <c r="K194" s="26">
        <f ca="1" t="shared" si="18"/>
        <v>0</v>
      </c>
      <c r="L194">
        <f ca="1" t="shared" si="19"/>
        <v>0</v>
      </c>
      <c r="M194">
        <f ca="1" t="shared" si="20"/>
        <v>0</v>
      </c>
      <c r="N194">
        <f ca="1" t="shared" si="21"/>
        <v>0</v>
      </c>
      <c r="O194">
        <f ca="1" t="shared" si="22"/>
        <v>0</v>
      </c>
      <c r="P194">
        <f ca="1" t="shared" si="23"/>
        <v>0</v>
      </c>
      <c r="Q194">
        <f ca="1" t="shared" si="24"/>
        <v>0</v>
      </c>
    </row>
    <row r="195" spans="9:17" ht="12.75">
      <c r="I195" s="20" t="str">
        <f t="shared" si="25"/>
        <v>B276</v>
      </c>
      <c r="J195">
        <f t="shared" si="26"/>
        <v>276</v>
      </c>
      <c r="K195" s="26">
        <f aca="true" t="shared" si="27" ref="K195:K209">+INDIRECT(I195,TRUE)</f>
        <v>0</v>
      </c>
      <c r="L195">
        <f aca="true" t="shared" si="28" ref="L195:L209">+INDIRECT("C"&amp;J195,TRUE)</f>
        <v>0</v>
      </c>
      <c r="M195">
        <f aca="true" t="shared" si="29" ref="M195:M209">+INDIRECT("D"&amp;J195,TRUE)</f>
        <v>0</v>
      </c>
      <c r="N195">
        <f aca="true" t="shared" si="30" ref="N195:N209">+INDIRECT("e"&amp;J195,TRUE)</f>
        <v>0</v>
      </c>
      <c r="O195">
        <f aca="true" t="shared" si="31" ref="O195:O209">+INDIRECT("f"&amp;J195,TRUE)</f>
        <v>0</v>
      </c>
      <c r="P195">
        <f aca="true" t="shared" si="32" ref="P195:P209">+INDIRECT("g"&amp;J195,TRUE)</f>
        <v>0</v>
      </c>
      <c r="Q195">
        <f aca="true" t="shared" si="33" ref="Q195:Q209">+INDIRECT("h"&amp;J195,TRUE)</f>
        <v>0</v>
      </c>
    </row>
    <row r="196" spans="9:17" ht="12.75">
      <c r="I196" s="20" t="str">
        <f aca="true" t="shared" si="34" ref="I196:I209">+"B"&amp;(J195+1)</f>
        <v>B277</v>
      </c>
      <c r="J196">
        <f aca="true" t="shared" si="35" ref="J196:J209">+J195+1</f>
        <v>277</v>
      </c>
      <c r="K196" s="26">
        <f ca="1" t="shared" si="27"/>
        <v>0</v>
      </c>
      <c r="L196">
        <f ca="1" t="shared" si="28"/>
        <v>0</v>
      </c>
      <c r="M196">
        <f ca="1" t="shared" si="29"/>
        <v>0</v>
      </c>
      <c r="N196">
        <f ca="1" t="shared" si="30"/>
        <v>0</v>
      </c>
      <c r="O196">
        <f ca="1" t="shared" si="31"/>
        <v>0</v>
      </c>
      <c r="P196">
        <f ca="1" t="shared" si="32"/>
        <v>0</v>
      </c>
      <c r="Q196">
        <f ca="1" t="shared" si="33"/>
        <v>0</v>
      </c>
    </row>
    <row r="197" spans="9:17" ht="12.75">
      <c r="I197" s="20" t="str">
        <f t="shared" si="34"/>
        <v>B278</v>
      </c>
      <c r="J197">
        <f t="shared" si="35"/>
        <v>278</v>
      </c>
      <c r="K197" s="26">
        <f ca="1" t="shared" si="27"/>
        <v>0</v>
      </c>
      <c r="L197">
        <f ca="1" t="shared" si="28"/>
        <v>0</v>
      </c>
      <c r="M197">
        <f ca="1" t="shared" si="29"/>
        <v>0</v>
      </c>
      <c r="N197">
        <f ca="1" t="shared" si="30"/>
        <v>0</v>
      </c>
      <c r="O197">
        <f ca="1" t="shared" si="31"/>
        <v>0</v>
      </c>
      <c r="P197">
        <f ca="1" t="shared" si="32"/>
        <v>0</v>
      </c>
      <c r="Q197">
        <f ca="1" t="shared" si="33"/>
        <v>0</v>
      </c>
    </row>
    <row r="198" spans="9:17" ht="12.75">
      <c r="I198" s="20" t="str">
        <f t="shared" si="34"/>
        <v>B279</v>
      </c>
      <c r="J198">
        <f t="shared" si="35"/>
        <v>279</v>
      </c>
      <c r="K198" s="26">
        <f ca="1" t="shared" si="27"/>
        <v>0</v>
      </c>
      <c r="L198">
        <f ca="1" t="shared" si="28"/>
        <v>0</v>
      </c>
      <c r="M198">
        <f ca="1" t="shared" si="29"/>
        <v>0</v>
      </c>
      <c r="N198">
        <f ca="1" t="shared" si="30"/>
        <v>0</v>
      </c>
      <c r="O198">
        <f ca="1" t="shared" si="31"/>
        <v>0</v>
      </c>
      <c r="P198">
        <f ca="1" t="shared" si="32"/>
        <v>0</v>
      </c>
      <c r="Q198">
        <f ca="1" t="shared" si="33"/>
        <v>0</v>
      </c>
    </row>
    <row r="199" spans="9:17" ht="12.75">
      <c r="I199" s="20" t="str">
        <f t="shared" si="34"/>
        <v>B280</v>
      </c>
      <c r="J199">
        <f t="shared" si="35"/>
        <v>280</v>
      </c>
      <c r="K199" s="26">
        <f ca="1" t="shared" si="27"/>
        <v>0</v>
      </c>
      <c r="L199">
        <f ca="1" t="shared" si="28"/>
        <v>0</v>
      </c>
      <c r="M199">
        <f ca="1" t="shared" si="29"/>
        <v>0</v>
      </c>
      <c r="N199">
        <f ca="1" t="shared" si="30"/>
        <v>0</v>
      </c>
      <c r="O199">
        <f ca="1" t="shared" si="31"/>
        <v>0</v>
      </c>
      <c r="P199">
        <f ca="1" t="shared" si="32"/>
        <v>0</v>
      </c>
      <c r="Q199">
        <f ca="1" t="shared" si="33"/>
        <v>0</v>
      </c>
    </row>
    <row r="200" spans="9:17" ht="12.75">
      <c r="I200" s="20" t="str">
        <f t="shared" si="34"/>
        <v>B281</v>
      </c>
      <c r="J200">
        <f t="shared" si="35"/>
        <v>281</v>
      </c>
      <c r="K200" s="26">
        <f ca="1" t="shared" si="27"/>
        <v>0</v>
      </c>
      <c r="L200">
        <f ca="1" t="shared" si="28"/>
        <v>0</v>
      </c>
      <c r="M200">
        <f ca="1" t="shared" si="29"/>
        <v>0</v>
      </c>
      <c r="N200">
        <f ca="1" t="shared" si="30"/>
        <v>0</v>
      </c>
      <c r="O200">
        <f ca="1" t="shared" si="31"/>
        <v>0</v>
      </c>
      <c r="P200">
        <f ca="1" t="shared" si="32"/>
        <v>0</v>
      </c>
      <c r="Q200">
        <f ca="1" t="shared" si="33"/>
        <v>0</v>
      </c>
    </row>
    <row r="201" spans="9:17" ht="12.75">
      <c r="I201" s="20" t="str">
        <f t="shared" si="34"/>
        <v>B282</v>
      </c>
      <c r="J201">
        <f t="shared" si="35"/>
        <v>282</v>
      </c>
      <c r="K201" s="26">
        <f ca="1" t="shared" si="27"/>
        <v>0</v>
      </c>
      <c r="L201">
        <f ca="1" t="shared" si="28"/>
        <v>0</v>
      </c>
      <c r="M201">
        <f ca="1" t="shared" si="29"/>
        <v>0</v>
      </c>
      <c r="N201">
        <f ca="1" t="shared" si="30"/>
        <v>0</v>
      </c>
      <c r="O201">
        <f ca="1" t="shared" si="31"/>
        <v>0</v>
      </c>
      <c r="P201">
        <f ca="1" t="shared" si="32"/>
        <v>0</v>
      </c>
      <c r="Q201">
        <f ca="1" t="shared" si="33"/>
        <v>0</v>
      </c>
    </row>
    <row r="202" spans="9:17" ht="12.75">
      <c r="I202" s="20" t="str">
        <f t="shared" si="34"/>
        <v>B283</v>
      </c>
      <c r="J202">
        <f t="shared" si="35"/>
        <v>283</v>
      </c>
      <c r="K202" s="26">
        <f ca="1" t="shared" si="27"/>
        <v>0</v>
      </c>
      <c r="L202">
        <f ca="1" t="shared" si="28"/>
        <v>0</v>
      </c>
      <c r="M202">
        <f ca="1" t="shared" si="29"/>
        <v>0</v>
      </c>
      <c r="N202">
        <f ca="1" t="shared" si="30"/>
        <v>0</v>
      </c>
      <c r="O202">
        <f ca="1" t="shared" si="31"/>
        <v>0</v>
      </c>
      <c r="P202">
        <f ca="1" t="shared" si="32"/>
        <v>0</v>
      </c>
      <c r="Q202">
        <f ca="1" t="shared" si="33"/>
        <v>0</v>
      </c>
    </row>
    <row r="203" spans="9:17" ht="12.75">
      <c r="I203" s="20" t="str">
        <f t="shared" si="34"/>
        <v>B284</v>
      </c>
      <c r="J203">
        <f t="shared" si="35"/>
        <v>284</v>
      </c>
      <c r="K203" s="26">
        <f ca="1" t="shared" si="27"/>
        <v>0</v>
      </c>
      <c r="L203">
        <f ca="1" t="shared" si="28"/>
        <v>0</v>
      </c>
      <c r="M203">
        <f ca="1" t="shared" si="29"/>
        <v>0</v>
      </c>
      <c r="N203">
        <f ca="1" t="shared" si="30"/>
        <v>0</v>
      </c>
      <c r="O203">
        <f ca="1" t="shared" si="31"/>
        <v>0</v>
      </c>
      <c r="P203">
        <f ca="1" t="shared" si="32"/>
        <v>0</v>
      </c>
      <c r="Q203">
        <f ca="1" t="shared" si="33"/>
        <v>0</v>
      </c>
    </row>
    <row r="204" spans="9:17" ht="12.75">
      <c r="I204" s="20" t="str">
        <f t="shared" si="34"/>
        <v>B285</v>
      </c>
      <c r="J204">
        <f t="shared" si="35"/>
        <v>285</v>
      </c>
      <c r="K204" s="26">
        <f ca="1" t="shared" si="27"/>
        <v>0</v>
      </c>
      <c r="L204">
        <f ca="1" t="shared" si="28"/>
        <v>0</v>
      </c>
      <c r="M204">
        <f ca="1" t="shared" si="29"/>
        <v>0</v>
      </c>
      <c r="N204">
        <f ca="1" t="shared" si="30"/>
        <v>0</v>
      </c>
      <c r="O204">
        <f ca="1" t="shared" si="31"/>
        <v>0</v>
      </c>
      <c r="P204">
        <f ca="1" t="shared" si="32"/>
        <v>0</v>
      </c>
      <c r="Q204">
        <f ca="1" t="shared" si="33"/>
        <v>0</v>
      </c>
    </row>
    <row r="205" spans="9:17" ht="12.75">
      <c r="I205" s="20" t="str">
        <f t="shared" si="34"/>
        <v>B286</v>
      </c>
      <c r="J205">
        <f t="shared" si="35"/>
        <v>286</v>
      </c>
      <c r="K205" s="26">
        <f ca="1" t="shared" si="27"/>
        <v>0</v>
      </c>
      <c r="L205">
        <f ca="1" t="shared" si="28"/>
        <v>0</v>
      </c>
      <c r="M205">
        <f ca="1" t="shared" si="29"/>
        <v>0</v>
      </c>
      <c r="N205">
        <f ca="1" t="shared" si="30"/>
        <v>0</v>
      </c>
      <c r="O205">
        <f ca="1" t="shared" si="31"/>
        <v>0</v>
      </c>
      <c r="P205">
        <f ca="1" t="shared" si="32"/>
        <v>0</v>
      </c>
      <c r="Q205">
        <f ca="1" t="shared" si="33"/>
        <v>0</v>
      </c>
    </row>
    <row r="206" spans="9:17" ht="12.75">
      <c r="I206" s="20" t="str">
        <f t="shared" si="34"/>
        <v>B287</v>
      </c>
      <c r="J206">
        <f t="shared" si="35"/>
        <v>287</v>
      </c>
      <c r="K206" s="26">
        <f ca="1" t="shared" si="27"/>
        <v>0</v>
      </c>
      <c r="L206">
        <f ca="1" t="shared" si="28"/>
        <v>0</v>
      </c>
      <c r="M206">
        <f ca="1" t="shared" si="29"/>
        <v>0</v>
      </c>
      <c r="N206">
        <f ca="1" t="shared" si="30"/>
        <v>0</v>
      </c>
      <c r="O206">
        <f ca="1" t="shared" si="31"/>
        <v>0</v>
      </c>
      <c r="P206">
        <f ca="1" t="shared" si="32"/>
        <v>0</v>
      </c>
      <c r="Q206">
        <f ca="1" t="shared" si="33"/>
        <v>0</v>
      </c>
    </row>
    <row r="207" spans="9:17" ht="12.75">
      <c r="I207" s="20" t="str">
        <f t="shared" si="34"/>
        <v>B288</v>
      </c>
      <c r="J207">
        <f t="shared" si="35"/>
        <v>288</v>
      </c>
      <c r="K207" s="26">
        <f ca="1" t="shared" si="27"/>
        <v>0</v>
      </c>
      <c r="L207">
        <f ca="1" t="shared" si="28"/>
        <v>0</v>
      </c>
      <c r="M207">
        <f ca="1" t="shared" si="29"/>
        <v>0</v>
      </c>
      <c r="N207">
        <f ca="1" t="shared" si="30"/>
        <v>0</v>
      </c>
      <c r="O207">
        <f ca="1" t="shared" si="31"/>
        <v>0</v>
      </c>
      <c r="P207">
        <f ca="1" t="shared" si="32"/>
        <v>0</v>
      </c>
      <c r="Q207">
        <f ca="1" t="shared" si="33"/>
        <v>0</v>
      </c>
    </row>
    <row r="208" spans="9:17" ht="12.75">
      <c r="I208" s="20" t="str">
        <f t="shared" si="34"/>
        <v>B289</v>
      </c>
      <c r="J208">
        <f t="shared" si="35"/>
        <v>289</v>
      </c>
      <c r="K208" s="26">
        <f ca="1" t="shared" si="27"/>
        <v>0</v>
      </c>
      <c r="L208">
        <f ca="1" t="shared" si="28"/>
        <v>0</v>
      </c>
      <c r="M208">
        <f ca="1" t="shared" si="29"/>
        <v>0</v>
      </c>
      <c r="N208">
        <f ca="1" t="shared" si="30"/>
        <v>0</v>
      </c>
      <c r="O208">
        <f ca="1" t="shared" si="31"/>
        <v>0</v>
      </c>
      <c r="P208">
        <f ca="1" t="shared" si="32"/>
        <v>0</v>
      </c>
      <c r="Q208">
        <f ca="1" t="shared" si="33"/>
        <v>0</v>
      </c>
    </row>
    <row r="209" spans="9:17" ht="12.75">
      <c r="I209" s="20" t="str">
        <f t="shared" si="34"/>
        <v>B290</v>
      </c>
      <c r="J209">
        <f t="shared" si="35"/>
        <v>290</v>
      </c>
      <c r="K209" s="26">
        <f ca="1" t="shared" si="27"/>
        <v>0</v>
      </c>
      <c r="L209">
        <f ca="1" t="shared" si="28"/>
        <v>0</v>
      </c>
      <c r="M209">
        <f ca="1" t="shared" si="29"/>
        <v>0</v>
      </c>
      <c r="N209">
        <f ca="1" t="shared" si="30"/>
        <v>0</v>
      </c>
      <c r="O209">
        <f ca="1" t="shared" si="31"/>
        <v>0</v>
      </c>
      <c r="P209">
        <f ca="1" t="shared" si="32"/>
        <v>0</v>
      </c>
      <c r="Q209">
        <f ca="1" t="shared" si="33"/>
        <v>0</v>
      </c>
    </row>
  </sheetData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workbookViewId="0" topLeftCell="A1">
      <selection activeCell="B58" sqref="B58"/>
    </sheetView>
  </sheetViews>
  <sheetFormatPr defaultColWidth="8.8515625" defaultRowHeight="12.75"/>
  <cols>
    <col min="1" max="1" width="43.8515625" style="0" bestFit="1" customWidth="1"/>
    <col min="2" max="2" width="59.8515625" style="0" customWidth="1"/>
    <col min="3" max="3" width="16.421875" style="0" bestFit="1" customWidth="1"/>
    <col min="4" max="4" width="27.8515625" style="0" bestFit="1" customWidth="1"/>
    <col min="5" max="5" width="16.57421875" style="0" bestFit="1" customWidth="1"/>
    <col min="6" max="8" width="16.421875" style="0" bestFit="1" customWidth="1"/>
  </cols>
  <sheetData>
    <row r="1" spans="1:8" ht="12.75">
      <c r="A1" s="7" t="s">
        <v>17</v>
      </c>
      <c r="B1" s="7" t="s">
        <v>14</v>
      </c>
      <c r="C1" s="4" t="s">
        <v>21</v>
      </c>
      <c r="D1" s="4" t="s">
        <v>18</v>
      </c>
      <c r="E1" s="4" t="s">
        <v>6</v>
      </c>
      <c r="F1" s="4" t="s">
        <v>3</v>
      </c>
      <c r="G1" s="4" t="s">
        <v>4</v>
      </c>
      <c r="H1" s="4" t="s">
        <v>19</v>
      </c>
    </row>
    <row r="2" spans="1:8" ht="12.75">
      <c r="A2" s="4" t="s">
        <v>30</v>
      </c>
      <c r="B2" s="4" t="s">
        <v>28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</row>
    <row r="3" spans="1:8" ht="12.75">
      <c r="A3" s="4" t="s">
        <v>15</v>
      </c>
      <c r="B3" s="4" t="s">
        <v>78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</row>
    <row r="4" spans="1:8" ht="12.75">
      <c r="A4" s="4" t="s">
        <v>15</v>
      </c>
      <c r="B4" s="4" t="s">
        <v>79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</row>
    <row r="5" spans="1:8" ht="12.75">
      <c r="A5" s="4" t="s">
        <v>15</v>
      </c>
      <c r="B5" s="4" t="s">
        <v>80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</row>
    <row r="6" spans="1:8" ht="12.75">
      <c r="A6" s="4" t="s">
        <v>15</v>
      </c>
      <c r="B6" s="4" t="s">
        <v>81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</row>
    <row r="7" spans="1:8" ht="12.75">
      <c r="A7" s="4" t="s">
        <v>15</v>
      </c>
      <c r="B7" s="4" t="s">
        <v>82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8" ht="12.75">
      <c r="A8" s="4" t="s">
        <v>15</v>
      </c>
      <c r="B8" s="4" t="s">
        <v>83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ht="12.75">
      <c r="A9" s="4" t="s">
        <v>15</v>
      </c>
      <c r="B9" s="4" t="s">
        <v>84</v>
      </c>
      <c r="C9" s="13">
        <v>0</v>
      </c>
      <c r="D9" s="14">
        <v>1518920</v>
      </c>
      <c r="E9" s="14">
        <v>1518920</v>
      </c>
      <c r="F9" s="14">
        <v>1518920</v>
      </c>
      <c r="G9" s="14">
        <v>1518920</v>
      </c>
      <c r="H9" s="13">
        <v>0</v>
      </c>
    </row>
    <row r="10" spans="1:8" ht="12.75">
      <c r="A10" s="4" t="s">
        <v>15</v>
      </c>
      <c r="B10" s="4" t="s">
        <v>85</v>
      </c>
      <c r="C10" s="14">
        <v>215243092</v>
      </c>
      <c r="D10" s="14">
        <v>80744630.68</v>
      </c>
      <c r="E10" s="14">
        <v>295987722.68</v>
      </c>
      <c r="F10" s="14">
        <v>244668778.68</v>
      </c>
      <c r="G10" s="14">
        <v>230511024.68</v>
      </c>
      <c r="H10" s="14">
        <v>51318944</v>
      </c>
    </row>
    <row r="11" spans="1:8" ht="12.75">
      <c r="A11" s="4" t="s">
        <v>15</v>
      </c>
      <c r="B11" s="4" t="s">
        <v>86</v>
      </c>
      <c r="C11" s="13">
        <v>0</v>
      </c>
      <c r="D11" s="14">
        <v>73249340.64</v>
      </c>
      <c r="E11" s="14">
        <v>73249340.64</v>
      </c>
      <c r="F11" s="14">
        <v>73249340.64</v>
      </c>
      <c r="G11" s="14">
        <v>71197612.19</v>
      </c>
      <c r="H11" s="13">
        <v>0</v>
      </c>
    </row>
    <row r="12" spans="1:8" ht="12.75">
      <c r="A12" s="4" t="s">
        <v>15</v>
      </c>
      <c r="B12" s="4" t="s">
        <v>87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ht="12.75">
      <c r="A13" s="4" t="s">
        <v>15</v>
      </c>
      <c r="B13" s="4" t="s">
        <v>88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ht="12.75">
      <c r="A14" s="4" t="s">
        <v>15</v>
      </c>
      <c r="B14" s="4" t="s">
        <v>89</v>
      </c>
      <c r="C14" s="14">
        <v>18897551366</v>
      </c>
      <c r="D14" s="14">
        <v>909884577.53</v>
      </c>
      <c r="E14" s="14">
        <v>19807435943.53</v>
      </c>
      <c r="F14" s="14">
        <v>14239463642.58</v>
      </c>
      <c r="G14" s="14">
        <v>14233520012.04</v>
      </c>
      <c r="H14" s="14">
        <v>5567972300.95</v>
      </c>
    </row>
    <row r="15" spans="1:8" ht="12.75">
      <c r="A15" s="4" t="s">
        <v>15</v>
      </c>
      <c r="B15" s="4" t="s">
        <v>90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8" ht="12.75">
      <c r="A16" s="4" t="s">
        <v>15</v>
      </c>
      <c r="B16" s="4" t="s">
        <v>91</v>
      </c>
      <c r="C16" s="14">
        <v>21468147</v>
      </c>
      <c r="D16" s="14">
        <v>-5000000</v>
      </c>
      <c r="E16" s="14">
        <v>16468147</v>
      </c>
      <c r="F16" s="13">
        <v>0</v>
      </c>
      <c r="G16" s="13">
        <v>0</v>
      </c>
      <c r="H16" s="14">
        <v>16468147</v>
      </c>
    </row>
    <row r="17" spans="1:8" ht="12.75">
      <c r="A17" s="4" t="s">
        <v>15</v>
      </c>
      <c r="B17" s="4" t="s">
        <v>92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ht="12.75">
      <c r="A18" s="4" t="s">
        <v>15</v>
      </c>
      <c r="B18" s="4" t="s">
        <v>93</v>
      </c>
      <c r="C18" s="14">
        <v>3760546220</v>
      </c>
      <c r="D18" s="14">
        <v>1217521406.03</v>
      </c>
      <c r="E18" s="14">
        <v>4978067626.03</v>
      </c>
      <c r="F18" s="14">
        <v>3988594772.03</v>
      </c>
      <c r="G18" s="14">
        <v>3982644910.09</v>
      </c>
      <c r="H18" s="14">
        <v>989472854</v>
      </c>
    </row>
    <row r="19" spans="1:8" ht="12.75">
      <c r="A19" s="4" t="s">
        <v>15</v>
      </c>
      <c r="B19" s="4" t="s">
        <v>94</v>
      </c>
      <c r="C19" s="14">
        <v>24156749</v>
      </c>
      <c r="D19" s="14">
        <v>-9644259.88</v>
      </c>
      <c r="E19" s="14">
        <v>14512489.12</v>
      </c>
      <c r="F19" s="14">
        <v>14512489.12</v>
      </c>
      <c r="G19" s="14">
        <v>14512489.12</v>
      </c>
      <c r="H19" s="13">
        <v>0</v>
      </c>
    </row>
    <row r="20" spans="1:8" ht="12.75">
      <c r="A20" s="4" t="s">
        <v>15</v>
      </c>
      <c r="B20" s="4" t="s">
        <v>95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ht="12.75">
      <c r="A21" s="4" t="s">
        <v>15</v>
      </c>
      <c r="B21" s="4" t="s">
        <v>96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ht="12.75">
      <c r="A22" s="4" t="s">
        <v>15</v>
      </c>
      <c r="B22" s="4" t="s">
        <v>97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ht="12.75">
      <c r="A23" s="4" t="s">
        <v>15</v>
      </c>
      <c r="B23" s="4" t="s">
        <v>98</v>
      </c>
      <c r="C23" s="13">
        <v>0</v>
      </c>
      <c r="D23" s="14">
        <v>51251786.51</v>
      </c>
      <c r="E23" s="14">
        <v>51251786.51</v>
      </c>
      <c r="F23" s="14">
        <v>51251786.51</v>
      </c>
      <c r="G23" s="14">
        <v>51251786.51</v>
      </c>
      <c r="H23" s="13">
        <v>0</v>
      </c>
    </row>
    <row r="24" spans="1:8" ht="12.75">
      <c r="A24" s="4" t="s">
        <v>15</v>
      </c>
      <c r="B24" s="4" t="s">
        <v>99</v>
      </c>
      <c r="C24" s="14">
        <v>6066963949</v>
      </c>
      <c r="D24" s="14">
        <v>25404299</v>
      </c>
      <c r="E24" s="14">
        <v>6092368248</v>
      </c>
      <c r="F24" s="14">
        <v>4474163221</v>
      </c>
      <c r="G24" s="14">
        <v>4474163221</v>
      </c>
      <c r="H24" s="14">
        <v>1618205027</v>
      </c>
    </row>
    <row r="25" spans="1:8" ht="12.75">
      <c r="A25" s="4" t="s">
        <v>15</v>
      </c>
      <c r="B25" s="4" t="s">
        <v>100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ht="12.75">
      <c r="A26" s="4" t="s">
        <v>15</v>
      </c>
      <c r="B26" s="4" t="s">
        <v>101</v>
      </c>
      <c r="C26" s="14">
        <v>1852392113</v>
      </c>
      <c r="D26" s="14">
        <v>-54917623.46</v>
      </c>
      <c r="E26" s="14">
        <v>1797474489.54</v>
      </c>
      <c r="F26" s="14">
        <v>1334376431.54</v>
      </c>
      <c r="G26" s="14">
        <v>1334376431.54</v>
      </c>
      <c r="H26" s="14">
        <v>463098058</v>
      </c>
    </row>
    <row r="27" spans="1:8" ht="12.75">
      <c r="A27" s="4" t="s">
        <v>15</v>
      </c>
      <c r="B27" s="4" t="s">
        <v>102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ht="12.75">
      <c r="A28" s="4" t="s">
        <v>15</v>
      </c>
      <c r="B28" s="4" t="s">
        <v>103</v>
      </c>
      <c r="C28" s="13">
        <v>0</v>
      </c>
      <c r="D28" s="14">
        <v>525000</v>
      </c>
      <c r="E28" s="14">
        <v>525000</v>
      </c>
      <c r="F28" s="14">
        <v>525000</v>
      </c>
      <c r="G28" s="14">
        <v>525000</v>
      </c>
      <c r="H28" s="13">
        <v>0</v>
      </c>
    </row>
    <row r="29" spans="1:8" ht="12.75">
      <c r="A29" s="4" t="s">
        <v>15</v>
      </c>
      <c r="B29" s="4" t="s">
        <v>104</v>
      </c>
      <c r="C29" s="14">
        <v>257419148</v>
      </c>
      <c r="D29" s="14">
        <v>7701031.16</v>
      </c>
      <c r="E29" s="14">
        <v>265120179.16</v>
      </c>
      <c r="F29" s="14">
        <v>254965302.16</v>
      </c>
      <c r="G29" s="14">
        <v>249413840.57</v>
      </c>
      <c r="H29" s="14">
        <v>10154877</v>
      </c>
    </row>
    <row r="30" spans="1:8" ht="12.75">
      <c r="A30" s="4" t="s">
        <v>15</v>
      </c>
      <c r="B30" s="4" t="s">
        <v>105</v>
      </c>
      <c r="C30" s="13">
        <v>0</v>
      </c>
      <c r="D30" s="14">
        <v>4315470</v>
      </c>
      <c r="E30" s="14">
        <v>4315470</v>
      </c>
      <c r="F30" s="14">
        <v>4315470</v>
      </c>
      <c r="G30" s="14">
        <v>4315470</v>
      </c>
      <c r="H30" s="13">
        <v>0</v>
      </c>
    </row>
    <row r="31" spans="1:8" ht="12.75">
      <c r="A31" s="4" t="s">
        <v>15</v>
      </c>
      <c r="B31" s="4" t="s">
        <v>106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ht="12.75">
      <c r="A32" s="4" t="s">
        <v>15</v>
      </c>
      <c r="B32" s="4" t="s">
        <v>107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ht="12.75">
      <c r="A33" s="4" t="s">
        <v>15</v>
      </c>
      <c r="B33" s="4" t="s">
        <v>108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ht="12.75">
      <c r="A34" s="4" t="s">
        <v>15</v>
      </c>
      <c r="B34" s="4" t="s">
        <v>109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ht="12.75">
      <c r="A35" s="4" t="s">
        <v>15</v>
      </c>
      <c r="B35" s="4" t="s">
        <v>110</v>
      </c>
      <c r="C35" s="14">
        <v>1979209325</v>
      </c>
      <c r="D35" s="14">
        <v>343213188.66</v>
      </c>
      <c r="E35" s="14">
        <v>2322422513.66</v>
      </c>
      <c r="F35" s="14">
        <v>1827620169.66</v>
      </c>
      <c r="G35" s="14">
        <v>1827620169.66</v>
      </c>
      <c r="H35" s="14">
        <v>494802344</v>
      </c>
    </row>
    <row r="36" spans="1:8" ht="12.75">
      <c r="A36" s="4" t="s">
        <v>15</v>
      </c>
      <c r="B36" s="4" t="s">
        <v>159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ht="12.75">
      <c r="A37" s="4" t="s">
        <v>15</v>
      </c>
      <c r="B37" s="4" t="s">
        <v>111</v>
      </c>
      <c r="C37" s="14">
        <v>593650299</v>
      </c>
      <c r="D37" s="14">
        <v>8321887.5</v>
      </c>
      <c r="E37" s="14">
        <v>601972186.5</v>
      </c>
      <c r="F37" s="14">
        <v>453559555.5</v>
      </c>
      <c r="G37" s="14">
        <v>453559555.5</v>
      </c>
      <c r="H37" s="14">
        <v>148412631</v>
      </c>
    </row>
    <row r="38" spans="1:8" ht="12.75">
      <c r="A38" s="4" t="s">
        <v>15</v>
      </c>
      <c r="B38" s="4" t="s">
        <v>112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ht="12.75">
      <c r="A39" s="4" t="s">
        <v>15</v>
      </c>
      <c r="B39" s="4" t="s">
        <v>113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ht="12.75">
      <c r="A40" s="4" t="s">
        <v>15</v>
      </c>
      <c r="B40" s="4" t="s">
        <v>160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ht="12.75">
      <c r="A41" s="4" t="s">
        <v>15</v>
      </c>
      <c r="B41" s="4" t="s">
        <v>114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 ht="12.75">
      <c r="A42" s="4" t="s">
        <v>15</v>
      </c>
      <c r="B42" s="4" t="s">
        <v>115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ht="12.75">
      <c r="A43" s="4" t="s">
        <v>15</v>
      </c>
      <c r="B43" s="4" t="s">
        <v>116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</row>
    <row r="44" spans="1:8" ht="12.75">
      <c r="A44" s="4" t="s">
        <v>15</v>
      </c>
      <c r="B44" s="4" t="s">
        <v>117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</row>
    <row r="45" spans="1:8" ht="12.75">
      <c r="A45" s="4" t="s">
        <v>15</v>
      </c>
      <c r="B45" s="4" t="s">
        <v>118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</row>
    <row r="46" spans="1:8" ht="12.75">
      <c r="A46" s="4" t="s">
        <v>15</v>
      </c>
      <c r="B46" s="4" t="s">
        <v>119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</row>
    <row r="47" spans="1:8" ht="12.75">
      <c r="A47" s="4" t="s">
        <v>15</v>
      </c>
      <c r="B47" s="4" t="s">
        <v>120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</row>
    <row r="48" spans="1:8" ht="12.75">
      <c r="A48" s="4" t="s">
        <v>15</v>
      </c>
      <c r="B48" s="4" t="s">
        <v>121</v>
      </c>
      <c r="C48" s="14">
        <v>602614479</v>
      </c>
      <c r="D48" s="14">
        <v>-30880415.06</v>
      </c>
      <c r="E48" s="14">
        <v>571734063.94</v>
      </c>
      <c r="F48" s="14">
        <v>421080369.94</v>
      </c>
      <c r="G48" s="14">
        <v>421080369.94</v>
      </c>
      <c r="H48" s="14">
        <v>150653694</v>
      </c>
    </row>
    <row r="49" spans="1:8" ht="12.75">
      <c r="A49" s="4" t="s">
        <v>15</v>
      </c>
      <c r="B49" s="4" t="s">
        <v>122</v>
      </c>
      <c r="C49" s="14">
        <v>207900219</v>
      </c>
      <c r="D49" s="14">
        <v>-277250.32</v>
      </c>
      <c r="E49" s="14">
        <v>207622968.68</v>
      </c>
      <c r="F49" s="14">
        <v>143542568.68</v>
      </c>
      <c r="G49" s="14">
        <v>143542568.68</v>
      </c>
      <c r="H49" s="14">
        <v>64080400</v>
      </c>
    </row>
    <row r="50" spans="1:8" ht="12.75">
      <c r="A50" s="4" t="s">
        <v>15</v>
      </c>
      <c r="B50" s="4" t="s">
        <v>123</v>
      </c>
      <c r="C50" s="13">
        <v>0</v>
      </c>
      <c r="D50" s="14">
        <v>21144624</v>
      </c>
      <c r="E50" s="14">
        <v>21144624</v>
      </c>
      <c r="F50" s="14">
        <v>21144624</v>
      </c>
      <c r="G50" s="14">
        <v>21144624</v>
      </c>
      <c r="H50" s="13">
        <v>0</v>
      </c>
    </row>
    <row r="51" spans="1:8" ht="12.75">
      <c r="A51" s="4" t="s">
        <v>15</v>
      </c>
      <c r="B51" s="4" t="s">
        <v>124</v>
      </c>
      <c r="C51" s="14">
        <v>441850713</v>
      </c>
      <c r="D51" s="14">
        <v>98373474.51</v>
      </c>
      <c r="E51" s="14">
        <v>540224187.51</v>
      </c>
      <c r="F51" s="14">
        <v>373903076.51</v>
      </c>
      <c r="G51" s="14">
        <v>373903076.51</v>
      </c>
      <c r="H51" s="14">
        <v>166321111</v>
      </c>
    </row>
    <row r="52" spans="1:8" ht="12.75">
      <c r="A52" s="4" t="s">
        <v>15</v>
      </c>
      <c r="B52" s="4" t="s">
        <v>125</v>
      </c>
      <c r="C52" s="14">
        <v>116871563</v>
      </c>
      <c r="D52" s="14">
        <v>-28166534.02</v>
      </c>
      <c r="E52" s="14">
        <v>88705028.98</v>
      </c>
      <c r="F52" s="14">
        <v>78961978.98</v>
      </c>
      <c r="G52" s="14">
        <v>78961978.98</v>
      </c>
      <c r="H52" s="14">
        <v>9743050</v>
      </c>
    </row>
    <row r="53" spans="1:8" ht="12.75">
      <c r="A53" s="4" t="s">
        <v>15</v>
      </c>
      <c r="B53" s="4" t="s">
        <v>126</v>
      </c>
      <c r="C53" s="14">
        <v>513398208</v>
      </c>
      <c r="D53" s="14">
        <v>-157540729.14</v>
      </c>
      <c r="E53" s="14">
        <v>355857478.86</v>
      </c>
      <c r="F53" s="14">
        <v>227507926.86</v>
      </c>
      <c r="G53" s="14">
        <v>227507926.86</v>
      </c>
      <c r="H53" s="14">
        <v>128349552</v>
      </c>
    </row>
    <row r="54" spans="1:8" ht="12.75">
      <c r="A54" s="4" t="s">
        <v>15</v>
      </c>
      <c r="B54" s="4" t="s">
        <v>127</v>
      </c>
      <c r="C54" s="14">
        <v>35957194</v>
      </c>
      <c r="D54" s="14">
        <v>1940895</v>
      </c>
      <c r="E54" s="14">
        <v>37898089</v>
      </c>
      <c r="F54" s="14">
        <v>28934000</v>
      </c>
      <c r="G54" s="14">
        <v>28934000</v>
      </c>
      <c r="H54" s="14">
        <v>8964089</v>
      </c>
    </row>
    <row r="55" spans="1:8" ht="12.75">
      <c r="A55" s="4" t="s">
        <v>15</v>
      </c>
      <c r="B55" s="4" t="s">
        <v>161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</row>
    <row r="56" spans="1:8" ht="12.75">
      <c r="A56" s="4" t="s">
        <v>15</v>
      </c>
      <c r="B56" s="4" t="s">
        <v>128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1:8" ht="12.75">
      <c r="A57" s="4" t="s">
        <v>15</v>
      </c>
      <c r="B57" s="4" t="s">
        <v>129</v>
      </c>
      <c r="C57" s="14">
        <v>17085983</v>
      </c>
      <c r="D57" s="14">
        <v>-1271609.11</v>
      </c>
      <c r="E57" s="14">
        <v>15814373.89</v>
      </c>
      <c r="F57" s="14">
        <v>14530013.89</v>
      </c>
      <c r="G57" s="14">
        <v>14530013.89</v>
      </c>
      <c r="H57" s="14">
        <v>1284360</v>
      </c>
    </row>
    <row r="58" spans="1:8" ht="12.75">
      <c r="A58" s="4" t="s">
        <v>15</v>
      </c>
      <c r="B58" s="4" t="s">
        <v>130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ht="12.75">
      <c r="A59" s="4" t="s">
        <v>15</v>
      </c>
      <c r="B59" s="4" t="s">
        <v>131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ht="12.75">
      <c r="A60" s="4" t="s">
        <v>15</v>
      </c>
      <c r="B60" s="4" t="s">
        <v>132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 ht="12.75">
      <c r="A61" s="4" t="s">
        <v>15</v>
      </c>
      <c r="B61" s="4" t="s">
        <v>162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 ht="12.75">
      <c r="A62" s="4" t="s">
        <v>15</v>
      </c>
      <c r="B62" s="4" t="s">
        <v>133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 ht="12.75">
      <c r="A63" s="4" t="s">
        <v>15</v>
      </c>
      <c r="B63" s="4" t="s">
        <v>134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 ht="12.75">
      <c r="A64" s="4" t="s">
        <v>15</v>
      </c>
      <c r="B64" s="4" t="s">
        <v>135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8" ht="12.75">
      <c r="A65" s="4" t="s">
        <v>15</v>
      </c>
      <c r="B65" s="4" t="s">
        <v>136</v>
      </c>
      <c r="C65" s="14">
        <v>23300417</v>
      </c>
      <c r="D65" s="14">
        <v>-23300417</v>
      </c>
      <c r="E65" s="13">
        <v>0</v>
      </c>
      <c r="F65" s="13">
        <v>0</v>
      </c>
      <c r="G65" s="13">
        <v>0</v>
      </c>
      <c r="H65" s="13">
        <v>0</v>
      </c>
    </row>
    <row r="66" spans="1:8" ht="12.75">
      <c r="A66" s="4" t="s">
        <v>15</v>
      </c>
      <c r="B66" s="4" t="s">
        <v>137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</row>
    <row r="67" spans="1:8" ht="12.75">
      <c r="A67" s="4" t="s">
        <v>15</v>
      </c>
      <c r="B67" s="4" t="s">
        <v>138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 ht="12.75">
      <c r="A68" s="4" t="s">
        <v>15</v>
      </c>
      <c r="B68" s="4" t="s">
        <v>139</v>
      </c>
      <c r="C68" s="14">
        <v>135067538</v>
      </c>
      <c r="D68" s="14">
        <v>197208256.19</v>
      </c>
      <c r="E68" s="14">
        <v>332275794.19</v>
      </c>
      <c r="F68" s="14">
        <v>318829041.19</v>
      </c>
      <c r="G68" s="14">
        <v>318229041.19</v>
      </c>
      <c r="H68" s="14">
        <v>13446753</v>
      </c>
    </row>
    <row r="69" spans="1:8" ht="12.75">
      <c r="A69" s="4" t="s">
        <v>15</v>
      </c>
      <c r="B69" s="4" t="s">
        <v>140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8" ht="12.75">
      <c r="A70" s="4" t="s">
        <v>15</v>
      </c>
      <c r="B70" s="4" t="s">
        <v>141</v>
      </c>
      <c r="C70" s="13">
        <v>0</v>
      </c>
      <c r="D70" s="14">
        <v>2738154.15</v>
      </c>
      <c r="E70" s="14">
        <v>2738154.15</v>
      </c>
      <c r="F70" s="14">
        <v>2738154.15</v>
      </c>
      <c r="G70" s="14">
        <v>2738154.15</v>
      </c>
      <c r="H70" s="13">
        <v>0</v>
      </c>
    </row>
    <row r="71" spans="1:8" ht="12.75">
      <c r="A71" s="4" t="s">
        <v>15</v>
      </c>
      <c r="B71" s="4" t="s">
        <v>142</v>
      </c>
      <c r="C71" s="13">
        <v>0</v>
      </c>
      <c r="D71" s="14">
        <v>2259232</v>
      </c>
      <c r="E71" s="14">
        <v>2259232</v>
      </c>
      <c r="F71" s="14">
        <v>2259232</v>
      </c>
      <c r="G71" s="14">
        <v>2259232</v>
      </c>
      <c r="H71" s="13">
        <v>0</v>
      </c>
    </row>
    <row r="72" spans="1:8" ht="12.75">
      <c r="A72" s="4" t="s">
        <v>15</v>
      </c>
      <c r="B72" s="4" t="s">
        <v>143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8" ht="12.75">
      <c r="A73" s="4" t="s">
        <v>15</v>
      </c>
      <c r="B73" s="4" t="s">
        <v>144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8" ht="12.75">
      <c r="A74" s="4" t="s">
        <v>15</v>
      </c>
      <c r="B74" s="4" t="s">
        <v>145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8" ht="12.75">
      <c r="A75" s="4" t="s">
        <v>15</v>
      </c>
      <c r="B75" s="4" t="s">
        <v>146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ht="12.75">
      <c r="A76" s="4" t="s">
        <v>15</v>
      </c>
      <c r="B76" s="4" t="s">
        <v>147</v>
      </c>
      <c r="C76" s="14">
        <v>2907212205</v>
      </c>
      <c r="D76" s="14">
        <v>154190635.16</v>
      </c>
      <c r="E76" s="14">
        <v>3061402840.16</v>
      </c>
      <c r="F76" s="14">
        <v>2347099752.16</v>
      </c>
      <c r="G76" s="14">
        <v>2106087268.23</v>
      </c>
      <c r="H76" s="14">
        <v>714303088</v>
      </c>
    </row>
    <row r="77" spans="1:8" ht="12.75">
      <c r="A77" s="4" t="s">
        <v>15</v>
      </c>
      <c r="B77" s="4" t="s">
        <v>163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</row>
    <row r="78" spans="1:8" ht="12.75">
      <c r="A78" s="4" t="s">
        <v>15</v>
      </c>
      <c r="B78" s="4" t="s">
        <v>148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</row>
    <row r="79" spans="1:8" ht="12.75">
      <c r="A79" s="4" t="s">
        <v>15</v>
      </c>
      <c r="B79" s="4" t="s">
        <v>149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</row>
    <row r="80" spans="1:8" ht="12.75">
      <c r="A80" s="4" t="s">
        <v>15</v>
      </c>
      <c r="B80" s="4" t="s">
        <v>150</v>
      </c>
      <c r="C80" s="13">
        <v>0</v>
      </c>
      <c r="D80" s="14">
        <v>18736366.94</v>
      </c>
      <c r="E80" s="14">
        <v>18736366.94</v>
      </c>
      <c r="F80" s="14">
        <v>18736366.94</v>
      </c>
      <c r="G80" s="14">
        <v>18736366.94</v>
      </c>
      <c r="H80" s="13">
        <v>0</v>
      </c>
    </row>
    <row r="81" spans="1:8" ht="12.75">
      <c r="A81" s="4" t="s">
        <v>15</v>
      </c>
      <c r="B81" s="4" t="s">
        <v>151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</row>
    <row r="82" spans="1:8" ht="12.75">
      <c r="A82" s="4" t="s">
        <v>15</v>
      </c>
      <c r="B82" s="4" t="s">
        <v>152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</row>
    <row r="83" spans="1:8" ht="12.75">
      <c r="A83" s="4" t="s">
        <v>15</v>
      </c>
      <c r="B83" s="4" t="s">
        <v>153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</row>
    <row r="84" spans="1:8" ht="12.75">
      <c r="A84" s="4" t="s">
        <v>15</v>
      </c>
      <c r="B84" s="4" t="s">
        <v>154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</row>
    <row r="85" spans="1:8" ht="12.75">
      <c r="A85" s="4" t="s">
        <v>15</v>
      </c>
      <c r="B85" s="4" t="s">
        <v>155</v>
      </c>
      <c r="C85" s="13">
        <v>0</v>
      </c>
      <c r="D85" s="14">
        <v>2644949</v>
      </c>
      <c r="E85" s="14">
        <v>2644949</v>
      </c>
      <c r="F85" s="14">
        <v>2644949</v>
      </c>
      <c r="G85" s="14">
        <v>2644949</v>
      </c>
      <c r="H85" s="13">
        <v>0</v>
      </c>
    </row>
    <row r="86" spans="1:8" ht="12.75">
      <c r="A86" s="4" t="s">
        <v>15</v>
      </c>
      <c r="B86" s="4" t="s">
        <v>156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</row>
    <row r="87" spans="1:8" ht="12.75">
      <c r="A87" s="4" t="s">
        <v>15</v>
      </c>
      <c r="B87" s="4" t="s">
        <v>157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</row>
    <row r="88" spans="1:8" ht="12.75">
      <c r="A88" s="4" t="s">
        <v>15</v>
      </c>
      <c r="B88" s="4" t="s">
        <v>20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</row>
    <row r="89" spans="1:8" ht="12.75">
      <c r="A89" s="4" t="s">
        <v>15</v>
      </c>
      <c r="B89" s="4" t="s">
        <v>158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</row>
    <row r="90" spans="1:8" ht="12.75">
      <c r="A90" s="4" t="s">
        <v>15</v>
      </c>
      <c r="B90" s="4" t="s">
        <v>29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workbookViewId="0" topLeftCell="A1">
      <selection activeCell="B58" sqref="B58"/>
    </sheetView>
  </sheetViews>
  <sheetFormatPr defaultColWidth="8.8515625" defaultRowHeight="12.75"/>
  <cols>
    <col min="1" max="1" width="45.8515625" style="0" bestFit="1" customWidth="1"/>
    <col min="2" max="2" width="16.421875" style="0" bestFit="1" customWidth="1"/>
    <col min="3" max="3" width="27.421875" style="0" bestFit="1" customWidth="1"/>
    <col min="4" max="6" width="16.57421875" style="0" bestFit="1" customWidth="1"/>
    <col min="7" max="7" width="17.00390625" style="0" bestFit="1" customWidth="1"/>
    <col min="8" max="8" width="16.00390625" style="0" bestFit="1" customWidth="1"/>
  </cols>
  <sheetData>
    <row r="1" spans="1:7" ht="12.75">
      <c r="A1" s="7" t="s">
        <v>17</v>
      </c>
      <c r="B1" s="4" t="s">
        <v>21</v>
      </c>
      <c r="C1" s="4" t="s">
        <v>18</v>
      </c>
      <c r="D1" s="4" t="s">
        <v>6</v>
      </c>
      <c r="E1" s="4" t="s">
        <v>3</v>
      </c>
      <c r="F1" s="4" t="s">
        <v>4</v>
      </c>
      <c r="G1" s="4" t="s">
        <v>19</v>
      </c>
    </row>
    <row r="2" spans="1:7" ht="12.75">
      <c r="A2" s="4" t="s">
        <v>31</v>
      </c>
      <c r="B2" s="14">
        <v>31347682513</v>
      </c>
      <c r="C2" s="14">
        <v>-2638545094.41</v>
      </c>
      <c r="D2" s="14">
        <v>28709137418.59</v>
      </c>
      <c r="E2" s="14">
        <v>21078672915.01</v>
      </c>
      <c r="F2" s="14">
        <v>19624264957.46</v>
      </c>
      <c r="G2" s="14">
        <v>7630464503.58</v>
      </c>
    </row>
    <row r="3" spans="1:7" ht="12.75">
      <c r="A3" s="4" t="s">
        <v>30</v>
      </c>
      <c r="B3" s="14">
        <v>38669858927</v>
      </c>
      <c r="C3" s="14">
        <v>2911889286.67</v>
      </c>
      <c r="D3" s="14">
        <v>41581748213.67</v>
      </c>
      <c r="E3" s="14">
        <v>30964696933.72</v>
      </c>
      <c r="F3" s="14">
        <v>30689430013.27</v>
      </c>
      <c r="G3" s="14">
        <v>10617051279.95</v>
      </c>
    </row>
    <row r="4" spans="1:7" ht="12.75">
      <c r="A4" s="5" t="s">
        <v>16</v>
      </c>
      <c r="B4" s="6">
        <v>70017541440</v>
      </c>
      <c r="C4" s="6">
        <v>273344192.26</v>
      </c>
      <c r="D4" s="6">
        <v>70290885632.26</v>
      </c>
      <c r="E4" s="6">
        <v>52043369848.73</v>
      </c>
      <c r="F4" s="6">
        <v>50313694970.73</v>
      </c>
      <c r="G4" s="6">
        <v>18247515783.53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cols>
    <col min="1" max="1" width="11.421875" style="0" customWidth="1"/>
  </cols>
  <sheetData>
    <row r="1" ht="12.75">
      <c r="A1">
        <v>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n 0 7 G 6 S m h M K v S 4 2 V W / q N / f V t M q 3 S W p 6 c X d d 5 U T X p S Z k 1 x n h 7 P F s W y a N o 6 a 4 v L 7 P F d H 8 b j Z 6 + + f P H m 9 M X T 3 1 8 7 / v 3 P X j z 7 8 u j B / s 7 O + N 7 4 P v 2 7 t 3 O w / / h u v N n j N 7 / / 0 + M 3 x y 9 f f f m T Z 0 9 P X x H S r 1 / 9 / q 9 / 7 8 6 H L 4 6 / O D 1 6 + v L 3 p 9 H x r z S 0 n / j q 9 P U b G s 3 Z F / T X q 9 / 7 9 / + 9 n 7 / + / f m P s y + f f O f F F 0 c 7 O / d e H D w 9 u P + T L + 7 / P g e f / z 7 3 9 0 9 f f n r v 9 M 3 D 1 4 / v a g t u + e b 3 f p P e P X r 8 + q s v j p 8 8 P 8 W v Z 6 9 / / 9 d v X n 1 1 8 u a r V 6 d H v z e 1 9 v 9 + f P x 7 n 7 3 G p / z z 8 c s v X 5 + 9 o a 5 2 C D H 5 / f H J t 4 9 / 8 v n v f y p g 5 Q / q 4 + j 7 Z 9 9 7 f N f 9 K d + g y Y s v n 5 7 + / o I R v / H V F 1 / x 5 y + f n / 7 k q b Y g 7 F 4 f f U V j l 9 8 Y 8 Z e v X r 8 Q 1 N + 8 e v P 7 P / / J 5 4 T G 4 7 v 2 j 8 f f f v X 7 / P 7 H J 2 / O f p I H 4 f 3 1 + N t n p 9 K X T g R + J X K f v v m S w f 3 + b 3 6 f l / I L 9 S K / P D 1 7 J b + c P n / z 1 d n T X f + P P f z x b f v W t + 1 r 3 7 b v f T t 4 0 f 4 l b / r j f H p 6 9 h T U 5 A f D 5 Q 8 e n 3 x J X P P i 1 Z F 8 a v 7 C x 2 + O z 1 6 8 / v 1 / r 9 / n G c Y Y / P 3 4 8 7 P X b 1 6 C 8 + U X / H 3 8 5 s 2 r M x m 6 0 O L 3 f 3 3 6 / P S E u R h T 2 v 3 M t E K P Z 2 + U U q A k z 5 n M 9 5 7 Q 1 v t E 6 P v s + f H n 6 N 3 9 Y c h t v v H / V P q b r 7 y / H t O / b x Q y f e P 9 J d + 8 7 n x n / j b f 6 r T o X z o h x 8 9 P j 5 8 R y q 9 f + n + d f J v n 9 e W X J / g p c 7 R J j L Q F Y H + + d 5 T i 2 a H / 7 6 Z 7 j A t 9 9 v j N t 7 / z R r v / f B + / v O H Z f o 1 f v z j + v e U v 4 O 7 + e P z F 2 Q v v c / s H C M / v g d w 0 q l P 5 4 + z 0 N b B k Q u O 3 x 6 + J r t z T 7 / 3 m 9 b e f P d d f v 3 h q f 3 3 + u f z 6 6 j V J x M n p 6 9 e / / x c 0 e T x 0 M / P 2 k y 9 O v 3 h y + q r b j r p 6 R a R k B J 6 e E s 8 9 / / 3 p H f u 2 a U L c I x z o / i A 9 7 K u q q N 5 6 9 t W L k 9 / / + N X p 8 e / / + / / U s 7 M X x 8 / P n m 5 S W e B c 8 2 u g u 3 h q f 2 / B 0 u i p 3 Z v 0 l P 3 D C O R t V B N + s y o J E u H + u F k 7 K b U G N J K n D f Q D U V B H v x d B 4 1 9 E T w 2 Q T b 4 T D X Z 0 j L / x y 4 2 K 7 O j b N G k K v q v Q A E Z / + 2 E o N r z / f q r M + 2 y D 4 r J k Z y 2 z O 6 i o n D / R U 1 S 7 P 0 x F d f T j p K D d X x G l B c j 8 0 6 m u L / f e / M T e l / d / 6 s H T N 1 / t / z 7 H 3 / 7 8 0 / v 7 O 0 + f D K m u 3 f 3 / F y k u y L X 5 1 W g w / Y x / N a p M P + N f / 9 + s 0 5 6 S X J 6 + O S O 3 7 c 3 x B + m z o 9 / n v b 0 v + 4 e R x t t o t a j D 9 X O o 3 U I C / k i z / Z x o t r 2 f B c 2 2 9 z U 0 W + i U n T z 8 y f 2 z e 9 / d e T C o 2 e 7 9 v 8 o p + / + j b j t 7 + o x 4 8 o M 0 G 2 s h 4 6 n t / K x H l P j t / y 2 K z V D v 5 6 N a + 7 q x p 5 2 C n w 1 F Z 5 T Z N 6 n o P t C F e 3 3 8 6 c 7 x w + 9 + + / N 7 r 7 8 c j D 5 / p O Z + F t X c 6 9 / / 5 M 0 r k t a T 5 8 e v j 5 9 + 8 Y 0 p u 5 2 H P x s O H H 5 z K m 3 / 5 0 6 / 9 c j 2 8 1 H L e Z / 9 / 0 m n f b j z x h m 1 z 3 f P e j p t z + i 0 e / 9 v 0 m m / T 0 S n / T 7 v p d N A s 8 4 n / y / V c Z + f f v n N 6 b i f l S A V v / 2 / T s c x 2 X 6 k 4 3 6 k 4 z o 6 7 s F X B 4 M 6 7 v 9 V q b e f L z q O p v r 0 5 O S b U 3 F 7 / z 9 V c X G q / U j D / U j D d T T c 6 f 3 e u q j V c P f / 3 6 T h f u + I h v u 9 / 3 + o 4 U 5 f v K H U 0 u k 3 l 5 f b u f f z Q s c 5 u v 1 I y / 1 I y 3 W 0 3 O / 1 7 Z N B L f f p j 7 T c D 1 / L P f / y 5 P j 5 2 T e o 5 P Z / X i g 5 S 7 Y f 6 b g f 6 b i O j v u J 1 9 8 d 1 H E P f q T j f v g 6 7 o u v X p y d n L 3 8 5 n T c / Z 8 X O s 6 S 7 U c 6 7 k c 6 r q P j f u / 9 z w d 1 3 M G P d N w P X 8 e 9 O v 2 c A H 5 z K u 7 T n 3 0 V t / d z r + I M 1 X 6 k 4 X 6 k 4 U I N 9 + 1 7 n + 8 M a r i H P 9 J w P 3 w N 9 / r 0 5 N X p m w / S c F i J 4 Z + 3 X 3 c 4 + v 7 D h w + / N 0 q / v 4 N / X h f L N G u K i 2 V W f 4 8 E 0 T Z 6 f 1 V 4 9 B X E m 3 / 7 f 5 f X Z 8 j 8 8 1 E l g o F 6 n / 1 c K 8 n d / / c q y d P P v / h y S E n u 7 v x I S f 4 c K M m v n k C A P 0 h L s r o y + v H B z 7 4 f + P 8 G p W f I 9 v N R 6 3 m f / V z p O K P H / l + o 4 7 7 9 8 N X v N a j j d m / U c a w U f q T j v k k d 9 9 W L V 6 e v X 3 5 z K u 7 g 5 4 W K M 1 T 7 k Y b 7 k Y b r a L j P 7 + 0 P a r i 9 H 2 m 4 b 1 z D 3 e V / q R N g 9 4 o / p 1 5 O P X U X d b b f P H z t l B 4 r J G r 4 5 d 6 b n 9 j 7 8 v 5 P P X j 2 e 9 3 7 y Y N 7 P / X F U 1 q X / P x L D U 6 1 H R H j 6 H h V V 5 N s V u k 3 + M i p w F 2 r A r 9 9 9 v T p 6 Q s l A s / N 0 T O a O v P 7 4 5 f H r 0 5 f M B 8 8 f X X 2 / P n r N 8 T u R 6 c 0 J P f X 4 2 8 f v 3 5 6 + u z 4 q + d v n n 5 5 8 p X w x 8 s X x 1 8 w F Z 8 c v z 5 9 C s K 9 e f 7 l 5 1 8 G n 1 i t a j 8 5 + f K L l 2 d P w 9 d U P d / t k O 6 b o + T T N 1 / t / + S b r 3 6 f n 3 r 6 n f 3 f 6 / V 7 U t L l E 4 S S S D n o b x s p u m k q t Y V P 8 e e b K A 7 + 7 3 z y / 6 0 Z e P b 5 3 v 6 n P / H s 4 e + 1 f 2 9 v / 2 R 4 B t L P X 7 2 M z s K 9 H 8 3 C N z A L j g B f v j 7 Y M A v f L p o 2 O g 3 7 t 5 m G 1 z + a h t t O w 0 / e 2 6 C O 0 p d 5 n b 6 s 8 2 a 9 i k 6 G W 7 R + P 5 n 4 / 7 W u d 8 T 9 Y v f Z D Z r G E j h K X r d g 9 o 3 w O k / 1 z 2 N e / + L B T 3 z 3 F r w + r H t c 4 u p H 8 / H 1 5 8 M Z 4 o N n s f l Y r M o i m x b V k q b i O n 2 V z 9 Z T + S s 6 J y 7 S / l p u 5 v / P a U 3 M 9 v D + y 2 / / 5 J M v X n 9 6 2 q f 1 F 9 W s O C + m Q 4 7 n w w + j 7 f + / 1 D p c + O d v 7 v / E i 6 e U c b n X p + X L t q 1 S q 0 x m e Z m u 8 r q o o F j Y g K 7 z p s 3 K d O v 5 0 2 d 3 t l 5 m d e a I f y d G f S x 2 f C P a x m e A n 8 / a 5 v T V 5 + 8 r A U j G 3 j w H N 0 v C z x s a P 7 + 3 0 6 f x 0 / w y X 1 4 M k b g b 3 b 6 n k v l 5 Q 9 p X p 7 9 X R O l k g 3 T t x q s / o m u c r r / 3 T + z 3 6 f p 6 P T n 9 6 b y e F g P E 7 U a h / z 8 g 7 l 3 + l 3 L Z s l z C v 3 g p 3 g e n 3 9 0 / 2 f m 9 P n 1 9 7 9 s / + e U Z 0 f n l 8 y c v X I r 3 6 e n r k 1 d n L 8 P M O E a i v 3 G 2 H Q S B 5 d R f H 5 / + 3 i f H T 1 6 / k l S u + y N Y o a F l h r O n z y j D 7 m Y T V D s 7 k T E Y T G + H 8 j N k c X 7 W U X 5 t V o B p + f f 0 z W a 8 7 / K / z 4 5 P Z A j 8 y + 2 p f m Z n 3 F u p e H P 6 C k K B B C z / C u h v v n y l H + k f + i E P a s d 8 K k O k 7 P O X L 9 8 8 P 3 t x i l e Q 7 n c f P H 5 9 9 v k L O H b 8 8 z F 9 f H T 6 E 4 / v 4 u f j 5 1 9 + 9 + j s 8 V 3 8 I K n 4 n F c M 6 A 9 i N / 0 Y v / E 3 y o H 0 k V n h M L 8 + f v 3 t s 2 f E 2 N / F 9 2 j K n 3 L i W 3 + X F h 7 8 N 8 j K a w / y O 7 / I v 6 L J d 4 9 p Y U X k 8 / T b b w S u L o O 5 x R h J r Z u V G f r V v u 4 t l f k r N D v R B R s W c 7 d Y s x M u 3 c j v b i m Q l + 5 4 8 p 6 f v j J r G j u 8 A G P + F E 5 5 D / Y I O P z / d e z x 4 3 H 2 + P G f d f Z 4 X S z T r C k u l l n 9 / 3 1 G + S E z y t 7 P A a N w + x i r 7 P y s s 8 r O j x j k P R n k 3 s 8 B g z x 8 + D D O I O a L n 0 0 W M X 3 8 / 5 l J 7 v K / x 2 9 e C b / w L z E n 5 + T 5 8 e v P T 7 9 0 X o 4 y y N F P P f / y h N Z X y G 8 z n 8 h X b w Q h m 2 T a 6 Y b Y v 7 c L s Q G T 0 c Y a u / v j M Q 3 w z e + v E A h T 9 5 d 8 8 7 r z n f n b f E v s B x T 0 r 6 d n r / C X s D p + u 2 s H / D V H / s V X L 8 5 O z l 7 + P B z 5 q 9 P P i U d / H g 6 c Y j w K U 0 7 / / 8 v t 9 N 7 p y U l / 5 D s v v / r 9 v 4 2 Y 8 u f d y H / q + P N X X 7 0 8 / v / v l H f j V z t w g v v 5 / 3 9 H / d U T D P z n I 6 c P D v 3 / 9 6 z + 1 Y t X p 6 9 f R g Z u S f L z b u A q / D / f x m 2 0 / f 9 3 x 3 2 X / z 2 B O 4 / P + B d p t 3 u 0 Y R 3 e N N G 2 e z z M 6 G P a 7 h 0 9 f v H V F 7 / / a 3 L z O b Z z f / D n L 4 m Q I I H 9 / f H p F y 8 p s X 3 G 4 d F L j j j w 2 8 l X X 3 z F v 5 B V + R z R I 8 V W / N v j F y R 9 r + y g h R y 7 3 x j t f i + E v o / v 4 o c m Z G 8 k G a 2 m H t z 7 q S + e H n + x + + z k / z M k O / g 5 p J h j M l 5 + / f 8 I x b B 4 9 n N G M s t k z 7 9 8 f f C h J A M O h j a s M L 4 B 6 n z 6 / w r i / O S 9 1 / 9 v J M 6 D n 0 P i O G H j R c 0 P I 8 4 P T 9 h + D v n p 6 Z u v 9 p + / u f 8 T L 5 6 S j b b 5 z q 9 L s p 8 N f t r d + 7 m j j s d Q e / v / 3 7 F 3 9 / 9 f Q b F X p 7 / X / 2 c o t v t z S T L n V D 3 4 i Q / 2 Q 3 8 2 R P D h z y F x H D 8 9 v 2 c H / H W J 8 8 P j p / 2 f Q 5 I R P z 2 8 / / L b P / n k i 9 e f n n 4 o y X 4 2 + G l 3 9 + e O O j B 4 P / n m q 9 / n p 5 5 + Z / / 3 + n + l A / V z z D r q X Z 5 9 / u X / G 4 n D c c n P H n H u 8 r 9 P X 5 0 9 Z 5 R e v n r 5 5 u z 0 t R D t 5 a s v X 9 J C I f + N l / V B P A 4 g P 3 n 8 / C s e 8 t 1 u 4 w 0 v 7 + 1 + y M t 7 H / L y v Q 9 4 + d 6 H j H n / g 1 7 + E I L t + w R j T p P f 3 g + I T 7 i v C W R 3 5 w N o s L v z A T T Y 3 Q l o s P v 1 s P 8 A 3 t n d 2 f c R 2 P 9 6 C N z / E A Q + / Z C X H 4 S z f + / F w d O D + z / 5 4 v 7 v c / D 5 7 3 N / / / T l p / d O 7 / 3 U 7 / X 1 R n X g w 7 7 3 9 W A 8 D P D 7 W j B 2 Q z H 5 e j A + h E V 2 v w E W 2 f s Q C f s Q t b w X y D b y 4 u + N / f 7 O h 8 O 4 / w 3 A e P j N w P C J e f T p e C 9 N T 8 q s K c 6 L a T Y t / t G / d Z k e z x b F s m j a O m u L y + z r d d J R 7 T G 5 f P P w 9 d e C H b D S 1 y R C w F F f B 8 Y u / r 9 p j A / v P f z 8 O w 9 P v / v y 6 8 G + B f 2 + l l 4 D 7 M B i / t R P v n r + + 3 / x c u d r m B 7 A C l T D T z 3 7 4 v c 3 4 H 7 / n 9 j Z e / D 1 Y P r W 5 O j 4 6 U 9 + 8 Z z a / d T X g + U b F 8 A 6 + 8 m z 0 9 / n 1 f H X A x Y Y m 9 3 7 d 3 d 2 7 + 7 t 7 D 7 8 e s A C 6 + K A p b u f P r p / / 9 H X h R r Y m 5 8 N 4 d 7 t u N h d 1 D 9 9 t P P 1 p n 0 3 E K f j p 1 8 8 + e 6 n X w 9 Q K D t 7 d 3 f u W / R 2 H z z a + x q W H F A 7 f u b u m G A e j M f U H f 8 2 D P S u D V t + 8 l i X g f m X n 3 x x T O u 7 p y / e n D 0 9 f k q v 4 0 8 0 o f h I H E H + 7 f F P v j x + 9 Z r C I C g S / f X x 6 7 P P X x y d P b 7 L P x 9 / + f L N 0 e l P P L 6 L n 4 + f f / n d o 8 9 P v 6 D s K H 7 D n 7 / / 6 e / 9 x n 3 E f 9 E q 8 e f f h i H F T 3 z C A d + X 3 3 3 j t 8 Q f + u H v / 5 w W k h E o e H / y u 2 / k V f 2 V P 9 / B y r P 7 8 / G 3 X / 0 + p h X / Z h u 5 v x 7 / p L b 4 S f M J d L z 9 4 / G 3 T 5 + / / P 2 P f / L 4 j K P A L 1 5 / / v u / 4 K D R L q R / 8 f s f v z o l o T a r 5 x j n y R c c Z t 6 1 9 O 4 Q / i d P f / + f P P v 9 v 3 z y + 9 N E U U j 8 + v d / d v b i G 5 2 F n Y f b r 0 9 f d u b B + / D G m f D a / n 9 n L l 5 + 9 f s / e f o 5 8 f T X n I 3 T 7 5 y + O j k 7 O f v y m 5 4 O a N R g K v S D m 6 b B / W a o 9 f 9 K w v 8 U E + 7 l m / c k + / E r w / 8 3 E / t s I 7 G f v P F 5 f 3 f 7 9 M V p l / f d h 4 7 o l s v 5 D 0 v / 4 G N p b a T C Q b m l V A S w 3 p i O / Z d + y H P 1 N Y V k 5 4 x 0 1 O s T m q / 3 n y v A p d l R Z t Y f h t H / P 8 / 8 O 5 Y u G 8 l 5 l / / 9 9 v G L p 1 h 7 4 N S R / v H 4 9 Z v j N / T j D S V F f / + f + O r 0 1 e 8 D B L 2 / H p + 9 e P n V m y + + f H q K F X X 3 h 6 Q x n 5 + 9 Z u x P v n r 1 e / 0 U f n n 9 6 i n g w e 3 Y 3 t 3 Z 3 i N V o x 8 9 J j T P f p L b f P U S c v f 6 9 / + C / j n + / N R C e f 3 V F 5 w x / f 1 f f f n d 1 1 g M C T 9 w 3 5 9 8 + f y r L 1 6 8 x v z 3 P n v 8 F Z H 3 9 z 8 + e X N G q h X v A b L / m T b E x y 9 + / 5 N v E 6 / 8 / l + + s F 1 2 P / L b 0 J u v e e m m 8 x G 1 e f 3 m 1 V c n 9 i V u E 3 7 k t + G X d o M 2 A u f 1 t 2 n 2 n n 5 J q W j y j k C f N 8 d M l 8 7 H x 0 q u 8 G O i s r Q G z N 3 f 3 3 D I c A g a N p T 3 9 v R P D 9 D r s 6 e / / 9 m L p 6 e / N 5 O 7 + 5 l p R W l 3 f P j s 7 P f G 6 P s f G v D u T d P M / 8 y 0 i k A L P n y M w W I W X n w u 6 f 3 T 7 9 q 5 P n t B D u n Z U / 7 1 9 Y s v 3 1 C i / c 3 v w 0 J 4 T E T 6 f W g + X p 0 h 8 v X / R B / M p H d f n R L f v y Z V S R z 6 1 X P 6 + c X x 7 / 3 7 M x b y C / / 9 + 5 i / f x 9 + Q x q S 6 / v s G f p 5 9 R P M 5 i I / k d B Q B Y t / k P E / / a 5 t z X / 9 / m 9 U E 5 2 9 e E a T + y Q I V e 1 n j z 8 / f f H V i z N 2 1 A c D c N v m M a 0 n P C c 5 + + L s T f q u K R 4 t i / K z j 9 p 6 n X + E j l i A z r 5 k 3 W R / f / w a u u P s + M n z 0 5 M v X 7 w 5 P n t x S j r E / v r 7 i w K J Q H v z e 5 M 7 8 5 3 T k z d 4 / / f n 4 O B 1 p N n d K P y 7 r 1 6 / + v 1 f / 9 7 M z E T Q n z x 7 i k + j H 5 I h O D 1 6 + v L 3 h 9 D i 1 8 d 2 6 p 6 e f S E m 5 P d + j n W W L 5 y 6 H B Y G I w X 4 q S q Z V A u w E 0 Y S U X 3 z 1 S v O m g R / P z 7 + v c 9 e 4 1 P + K d R E + L S r 1 C S q f f v 4 J 5 8 b A y N / w B x / / + x 7 t N J j / 5 R v m J 1 J w 3 q C a J e m 3 G r V i y 8 J u 9 d H X 9 H Y 5 T d G / O W r 1 y 8 E 9 T e v S D n / 5 P M j J M 7 s H 4 + d F m R 5 O D s V + D 9 5 + u o 1 T T l + h a p + 8 y W D w H r V 0 e + F e W I D + x q z u l G d c I P H v L J 1 d I y / 8 Q v 9 r a t 3 A l S X 5 7 h / u y T 2 b X 5 X f 9 O F s W 8 H L 9 q / 5 E 2 f E E 9 P T b S 6 g 9 H q B + D U p 2 Q s j + R T 8 5 d h 4 N e / / + / 1 + z z D n A V / P / 6 c L N F L i I H 8 g r + P 3 7 x 5 d S Z 0 U g N C v g V x N 2 Q E c 9 7 9 z L R C j y x J j D A R n i e V G c I S n 2 z o 5 + I 1 m D / M X J h v / D 9 1 c s x X 3 l / + y u T O N 7 U y S S u n x 8 8 I 6 d c v / b 9 O 2 G F 6 / f J L W U r l O d n E F d o C s D / f O 0 r x 7 N D / d 9 M 9 x o U + e / z m 2 9 9 5 o 9 1 / v s 8 a h G e X l T k p W f l L N a 7 + 8 f i L s x f e 5 / Y P E J r f A 8 F p V K f y B y U h g C U T G r 8 9 f k 1 0 5 Z 5 + 7 z e v v / 3 s u f 7 6 x V P 7 6 / P P 5 V e y 8 s c n J + y s 0 P T x 0 M 1 M 2 0 + + O P 3 i C S n E T j v q 6 h W R k h F 4 S o b 8 7 D n s v H 3 b N C F u E Y 5 z f 4 j j Z n V X V J E 9 + + r F C c f + v / / v / 1 M U M M L g b d J h 4 F T z a 6 D M e G p / b 1 0 L V 8 W 1 e 5 P i s n 8 Y A b y N r s J v V k f B 0 3 J / f K i 6 8 q R f P x j S X l G y f U 3 F d f R t m j Q F 3 1 V g A K O / / T A U G d 5 / P 9 X l f X Z r R b U 7 q K h 2 h x X V 7 g 9 T U R 3 9 O C l k 9 1 d E a b E 7 i Z 9 O d X 2 5 9 + Y n 9 r 6 8 / 1 M P n r 7 5 a v / 3 O f 7 2 5 5 / e 3 9 9 5 + m R I d W F R 8 P 8 1 i g t y b X 4 1 G k w / 4 1 + N K t P P + N f / N + u 0 p y S X p 2 / O y I 9 7 4 2 U 1 v 4 Y + O / p 9 3 t 8 d 2 / t Z c M a w a v x D U H R v I o o u p O X P R y U H 5 f P h / t k 3 r P b 2 f h b U 3 t 7 X U H u h x 3 b y 8 C f 3 z + 5 9 F 0 t Y A 2 r v 3 v + r P L b / P y q + s 6 f P i C c / S O 2 x X j J u 3 M 7 P e v y J 3 / 7 f 4 N P 5 1 P t 5 q e h + 7 / 8 X K j q j z L 5 J R X e j f 4 e f M c / u 9 f G n O 8 c P v / v t z + + 9 / n I w K P 2 R g v t Z V H C v f / + T N 6 9 I T k + e H 7 8 + f v r F N 6 b m d h 7 + 7 E e r P x w n L q r Z e m T 7 + a j f v M / + / 6 T N P t x t 4 0 T b 5 7 t n P Z 2 2 Z 3 T a v f 8 3 6 b T f J 6 L T f p / 3 0 m m g W e e T / 5 f q u M 9 P v / z m d N w P I S P 3 / x I d x 2 T 7 k Y 7 7 k Y 7 r 6 L g H X x 0 M 6 r j / V 2 X k f r 7 o O J r q 0 5 O T b 0 7 F 7 f 2 8 U H G G a j / S c D / S c B 0 N d 3 q / t 1 x q N d z 9 / z d p u N 8 7 o u F + 7 / 8 f a r j T F 2 8 o q X T 6 z W X k d u 7 9 v N B x j m 4 / 0 n I / 0 n I d L f d 7 f f t k U M t 9 + v 8 x L f f / C y 3 3 / M u T 4 + d n 3 6 C S 2 / 9 5 o e Q s 2 X 6 k 4 3 6 k 4 z o 6 7 i d e f 3 d Q x z 3 4 k Y 7 7 4 e u 4 L 7 5 6 c X Z y 9 v K b 0 3 H 3 f 1 7 o O E u 2 H + m 4 H + m 4 j o 7 7 v f c / H 9 R x B z / S c T 9 8 H f f q 9 H M C + M 2 p u E 9 / 9 l X c 3 s + 9 i j N U + 5 G G + 5 G G C z X c t + 9 9 v j O o 4 R 7 + S M P 9 8 D X c 6 9 O T V 6 d v P k j D Y S W G f / 4 s r z s c f Q X Z 5 d / + 3 + X S G R r + S N / 9 n O i 7 3 f / 3 6 r v T z 7 / 4 c k j f 7 e 6 k e z / S e D 8 H G u + r J x D Y D 1 J 5 r J 6 M s n v w s 6 H s 8 N v / u 5 S c I d u P t N z P i Z Y z m u z / h V r u 2 w 9 f / V 6 D W m 7 3 R z r u h 6 / j v n r x 6 v T 1 y 2 9 O x R 3 8 v F B x h m o / 0 n A / 0 n A d D f f 5 v f 1 B D f c j L + 6 b 1 3 B 3 + V / q B N i 9 4 s + p l 1 N P 3 U X d 7 T c P X z u l x w q J G n 6 5 9 + Y n 9 r 6 8 / 1 M P n n 2 + t / / p T z x 7 + H v t 3 9 v b p x V z a S D t i B h H x 6 u 6 m m S z K v 3 8 1 U v 9 F h 8 7 N b h r 1 e C 3 z 5 4 + P X 2 h h O D 5 O X p G 0 2 d + f / z y + N X p C + a F p 6 / O n j 9 / / Y Z Y / u g 5 D c v 9 9 f j b x 6 + f n j 4 7 / u r 5 m 6 d f n n y F G e l 8 Q j z z 8 s X x F 0 z Z J 8 e v T 5 + C m G + e f / n 5 l 8 E n V t P a T 0 6 + / O L l 2 d P w N V X Z d z v k / F m h 7 s G z 7 0 a o u 1 i V R T Y t q m X e p N f p q 3 y 2 n s p f A a 3 7 K Y Q f 0 X o T r U 9 f f d 6 n 9 R f V r D g v p s T L U d r e + x F t b 0 X b 5 / d 2 + r R 9 m l / m y 4 s h 0 u 7 / i L S 3 I u 2 r 0 9 + r T 9 q X 2 S B d 3 e L w j + i 6 i a 6 / 9 0 / s 9 + n 6 e j 0 5 / e m 8 n h Y D x H X L U j 8 i b p + 4 v 9 e 9 n z y 4 9 1 N f P D 1 + f v b 5 l 8 N e Q 5 S y L j c k l E W u X H 9 7 H w q f b q I w z 9 b / R y n 6 5 e u D D X 7 Y t 4 u m j Z L V x a M b y P q 6 T 9 Z N 8 6 o t f l 4 y 9 k / e e 7 1 h G l 7 m d f q y z p v 1 K j o Z D 2 8 z G T 9 / e f y L 3 W c 3 x B q W w D H y 7 u 7 c h r y 3 5 3 W e 6 p / H v P 7 F g 5 + I B S d d X h / U P b v d I P B H 8 / E 1 5 + P h / Z f f / s k n X 7 z + 9 P R 9 A 5 j d b n D 4 N V X O R h r / f 0 7 l P H 3 z 1 f 7 z N / d / 4 s V T y q H e i 3 j X b V u l l t F n e Z m u 8 r q o w P S s 3 N d 5 0 2 Z l u v X 8 6 b M 7 W y + z O n O T c C c 6 C 9 0 w 8 u t K g s 8 I P + 8 k A b P 2 k 2 + + + n 1 + 6 u l 3 9 n + v D V Y 4 O g P d a P O 2 c v D / A z / o L v 9 L u W p Z D u F f v B T u g 9 P v 7 p / s / F 6 f v r 7 3 7 Z / 8 8 o w m 4 y c + / 7 2 f u R T u 0 9 P X J 6 / O X o a Z b 4 x E f + N s O g g G O d J f H 5 / + 3 i f H T 1 6 / k l S t + y N Y g a F l h N M 3 Z z / x F S U / 3 a S D b m c n M g q D 6 + 2 Q f n H w U z 8 c p M + e P q O 0 / 2 a U 7 / K / z 4 5 P B H v + 5 f Y k P 7 P T 7 S 1 D v D l 9 B b F B Z p V / B f Q 3 X 7 7 S j / Q P / Z D H s 2 M + l d F R a v n L l 2 + e n 7 0 4 x S v I 5 b s P H r 8 + + / z F 0 R l 9 h p + P 6 e O j 0 5 9 4 f B c / H z / / 8 r v I c + M H i c 7 n v B x A f x C v 6 c f 4 j b 9 R 9 q O P z P K F + f X x 6 2 + f P S O u / i 6 + R 1 P + l L P a + r u 0 8 O C / Q c p d e 5 D f + U X + F U 2 + e 0 y r J m x 4 T k + / / U b g 6 h q X W 2 m R v L l Z d q F f 7 e v e O p i / / L I T X Y 1 B K / n N N P L + 0 m / c O h + v y / H k P T 9 9 Z R Y s d n h 1 x f w p n P I e 7 B E w 9 8 8 R e 5 w O s s d Z n D 3 O f t b Z 4 + z / 9 + x x l / 8 9 f v N K O I V / 8 f X R a 1 2 Q P X l + / P r z 0 y + d V l L W O P q p 5 1 + e k L k i f W U + k a / e C E I 2 N O 3 F T r B V a h 8 B U 1 a b 9 4 K l 5 5 + N F U l h c v x 2 1 w 7 4 a 4 7 8 i 6 9 e n J 2 c v f x 5 O P J X p 5 8 T j / 4 8 H D i 5 Y 2 S e T / / / y + 3 0 3 u n J S X / k O y + / + v 2 / D Q f w 5 9 3 I f + r 4 8 1 d f v T z + / + + U v z 4 9 e X X 6 J j J w g v v 5 / 3 9 H / d U T D P z n I 6 c P D r 3 D 6 v / / G / l X L 1 6 d v n 4 Z G b g l y f 9 P p 3 x 4 4 C r 8 P 9 / G b b T 9 / 3 f H f Z f / P Y E 7 z 2 k B / C L t d o O c 0 u d 2 Q f r g 2 X d N k L d r 2 u 7 x M K O P a b t 3 9 P j F V 1 / 8 / q / J z e e o z v 3 B n 7 8 k Q o I E 9 v f H p 1 + 8 p C z U G Y d H L z n i w G 8 n X 3 3 x F f 9 C V u V z x I 0 U W / F v j 1 + Q 9 L 2 y g x Z y 7 H 9 T p P u 9 E P M + v o s f m j + 5 k W K d 9 a L / j 1 D s w c 8 h x R y P n b 7 6 / P 8 z F L v / c 0 i x z r r 7 h 1 E M O B j S s L r 4 / w 1 x e E n u / 3 3 E + f T n k D h O 1 n 7 v n 9 j / U O L 8 0 G T t 4 O e O Y k 8 7 i 3 E f R r G f D X b C I u r P F X U 8 f t r b / / + O t b v 3 / w q K v T r 9 v f 4 / Q 7 G f S / / A e V Q P f u K D f d C f D Q n 8 O V R P H j s 9 v 2 c H / H W J 8 0 N j p 5 9 L E 0 j s 9 P D + y 2 / / 5 J M v X n 9 6 + q E U + 9 l g p 1 1 D g Z 8 D 6 s D c / e S b r 3 6 f n 3 r 6 n f 3 f 6 / + V 3 t P / K 2 K 7 5 2 e f f / n / R u L 8 L B u 2 u / z v 0 1 d n z x m l l 6 9 e v j k 7 f S 1 E e / n q y 5 e 0 R s h / 4 2 V 9 w M w A 8 p P H z 7 / i I d / t N t 7 w 8 t 7 u h 7 y 8 9 y E v 3 / u A l + 9 9 y J j 3 P + j l D y H Y v k 8 w 5 j T 5 7 f 2 A + I T 7 m k B 2 d 3 w a I G 3 2 d W B 8 A C l 2 d w J S 7 H 4 9 B D 6 A h X Z 3 9 r 8 B B O 5 / C A K f f s j L D 0 I m u P f i 4 O n B / Z 9 8 c f / 3 O f j 8 9 7 m / f / r y 0 3 u n 9 3 7 q 9 / p 6 o z r 4 E M Q e B o h 9 L Q R 2 Q z H 5 e j A + h D d 2 v w H e 2 P s A L b P 7 I W p 5 7 8 N l e 3 / n w 2 H c / w Z g P P x m Y P j E P P p 0 v J e m J 2 X W F O f F N J s W / + j f u k y P Z 4 t i W T R t n b X F Z f b 1 O u m o 9 p h A v n n 4 + m v B D l j p a x I h 4 K i v A 2 M X / 9 8 0 x o f 3 H n 7 + n Y e n 3 3 3 5 9 W D f g n 5 f S 6 E B d m A x f + o n X z 3 / / b 9 4 u f M 1 x B q w A t X w U 8 + + + P 0 N u N / / J 3 b 2 H n w 9 m L 4 Z O T p + + p N f P K d 2 P / X 1 Y P l W B b D O f v L s 9 P d 5 d f z 1 g I V W 5 v 7 d 3 Z 2 7 e z u 7 B 1 8 P m G 9 W P G D p 7 u 6 j / f u P v o 4 j A 6 i B v f n Z E O 7 d j o s d o L 7 3 a P f B o 3 s P v x 7 U Q J y O n 3 7 x 5 L u f v g 8 g B y i U n b 2 7 h C G h 9 z D d / R T o w d P + O u h 1 / M z d M Y Y 8 H h O L j T c z w V 0 b t v z k s a 4 A 8 y 8 / + e K Y l n Z P X 7 w 5 e 3 r 8 l F 7 H n 2 h C 8 Z E Y W f 7 t 8 U + + P H 7 1 m s I g K B L 9 9 f H r s 8 9 f H J 0 9 v s s / H 3 / 5 8 s 3 R 6 U 8 8 v o u f j 5 9 / + d 2 j z 0 + / o N w o f s O f v / / p 7 / 3 G f c R / 0 Q L x 5 9 + G I c V P f M I B 3 5 f f f e O 3 x B / 6 4 e / / n N a Q E S h 4 f / K 7 b + R V / Z U / 3 8 G i s / v z 8 b d f / T 6 m F f 9 m G 7 m / H v + k t v h J 8 w l 0 v P 3 j 8 b d P n 7 / 8 / Y 9 / 8 v i M o 8 A v X n / + + 7 / g o N G u o X / x + x + / O i W h N g v n G O f J F x x m 3 r X 0 7 h D + J 0 9 / / 5 8 8 + / 2 / f P L 7 0 0 R R S P z 6 9 3 9 2 9 u I b n Y W d h 9 u v T 1 9 2 5 s H 7 8 M a Z 8 N r + f 2 c u X n 7 1 + z 9 5 + j n x 9 N e c j d P v n L 4 6 O T s 5 + / K b n o 7 d h 5 2 p 0 A 9 u m g b 3 m 6 H W / y s J / 1 N M u J d v 3 p P s x 6 8 M / 9 9 M 7 L O N x H 7 y x u f 9 3 e 3 T F 6 d d 3 n c f O q J b L u c / L P 2 D j 6 W 1 k Q o H 5 Z Z S E c B 6 Y z r 2 X / o h z 9 X X F J K d M 9 J R r 0 9 o v t 5 / r g C X Z k e Z W X 8 Y R v / / P P P v W L p s J O d d / v f b x y + e Y u l h Z 5 + c V / 3 j 8 e s 3 x 2 / o x x t K i v 7 + P / H V 6 a v f B w h 6 f z 0 + e / H y q z d f f P n 0 F E t T 7 g 9 J Y z 4 / e 8 3 Y n 3 z 1 6 v f 6 K f z y + t V T w I P b s b 2 7 s 7 1 H q k Y / e k x o n v 0 k t / n q J e T u 9 e / / B f 1 z / P m p h f L 6 q y 8 4 Y / r 7 v / r y u 6 8 x u e E H 7 v u T L 5 9 / 9 c W L s I n 5 7 P F X R N 7 f / / j k z R m p V r w H y P 5 n 2 h A f v / j 9 T 7 5 N v P L 7 f / l C e s D y S + c j v w 2 9 + Z p X b j o f U Z v X b 1 5 9 d W J f 4 j b h R 3 4 b f m k 3 a C N w X n + b Z u / p l 5 S K J u 8 I 9 H l z z H T p f H y s 5 A o / J i p L a 8 D c / f 0 N h w y H o G F D e W 9 P / / Q A v T 5 7 + v u f v X h 6 + n s z u b u f m V a U d s e H z 8 5 + b 4 y + / 6 E B 7 9 4 0 z f z P T K s I t O D D x x g s Z u H F 5 5 L e P / 2 u n e u z F + S Q n j 3 l X 1 + / + P I N J d r f / D 4 s h M d E p N + H 5 u P V G S J f / 0 / 0 w U x 6 9 9 U p 8 f 1 r U p X E o V 8 9 p 5 9 f H P / e v z 9 j I b / w 3 7 + P + f v 3 4 T e k I b m + z 5 6 h n 1 c / w W w u 8 h M J D V W w + A c Z / 9 P v 2 t b 8 1 + / / R j X R 2 Y t n N L l P g l D V f v b 4 8 9 M X X 7 0 4 Y 0 d 9 M A C 3 b R 7 T e s J z k r M v z t 6 k 7 5 r i 0 b I o P / u o r d f 5 R + i I B e j s y x e Y Y P v 7 4 9 f Q H W f H T 5 6 f n n z 5 4 s 3 x 2 Y t T 0 i H 2 1 9 9 f F E g E 2 p v f m 9 y Z 7 5 y e v M H 7 v z 8 H B 6 8 j z e 5 G 4 d 9 9 9 f r V 7 / / 6 9 2 Z m J o L + 5 N l T f B r 9 k A z B 6 d H T l 7 8 / x S f 8 6 2 M 7 d U / P v h A T 8 n s / x z r L F 0 5 d D g u D k Q L 8 V J V M q g X Y C S O J q L 7 5 6 h V n T Y K / H x / / 3 m e v 8 S n / F G o i f D L U J K p 9 + / g n n x s D I 3 / A H H / / 7 H u 0 0 m P / l G + Y n U n D e o J o l 6 b c a t W L L w m 7 1 0 d f 0 d j l N 0 b 8 5 a v X L w T 1 N 6 9 I O f / k 8 y O E 0 / a P x 0 4 L s j y c n Q r 8 n z x 9 9 Z q m H L 9 C V b / 5 k k F g v e r o 9 8 I 8 s Y F 9 j V n d q E 6 4 w W N e 2 T o 6 x t / 4 h f 7 W 1 T s B q s t z 3 L 9 d E v s 2 v 6 u / 6 c L Y t 4 M X 7 V / y p k + I p 6 c m W t 3 B a P U D c O p T M p Z H 8 q n 5 y z D w 6 9 / / 9 / p 9 n m H O g r 8 f f 0 6 W 6 C W E W 3 7 B 3 8 d v 3 r w 6 E z q p A S H f g r g b M o I 5 7 3 5 m W q F H l i R G m A j P k 8 o M Y Y l P N v R z 8 R r M H 2 Y u z D f + n z o 5 5 i v v L 3 9 l c u e b W p m k l d P j Z 4 T 0 6 5 f + X y f s M L 1 + + a U s p f K c b O I K b Q H Y n + 8 d p X h 2 6 P + 7 6 R 7 j Q p 8 9 f v P t 7 7 z R 7 j / f Z w 3 C s 8 v K n J S s / K U a V / 9 4 / M X Z C + 9 z + w c I z e + B 4 D S q U / m D k h D A k g m N 3 x 6 / J r p y T 7 / 3 m 9 f f f v Z c f / 3 i q f 3 1 + e f y K 1 n 5 4 5 M T d l Z o + n j o Z q b t J 1 + c f v G E F G K n H X X 1 i k j J C D w l Q 3 7 2 H H b e v m 2 a E L c I x 7 k / x H G z u i u q y J 5 9 9 e K E Y / / f / / f / K Q o Y Y f A 2 6 T B w q v k 1 U G Y 8 t b + 3 r o W r 4 t q 9 S X H Z P 4 w A 3 k Z X 4 T e r o + B p u T 8 + V F 1 5 0 q 8 f D G m v K N m + p u I 6 + j Z N m o L v K j C A 0 d 9 + G I o M 7 7 + f 6 v I + u 7 W i 2 h 1 U V L v D i m r 3 h 6 m o j n 6 c F L L 7 K 6 K 0 2 J 3 E T 6 e 6 v t x 7 8 x N 7 X 9 7 / q Q d P 3 3 y 1 / / s c f / v z T + / v 7 z x 9 M q S 6 s C j 4 / x r F B b k 2 v x o N p p / x r 0 a V 6 W f 8 6 / + b d d p T k s v T N 2 f k x 7 3 x s p p f Q 5 8 d / T 7 v 7 Y 7 Z P 4 w 0 v r 9 W 2 / + h a L U 3 E a 0 W E u 5 H G u 3 n R K P t / S x o t L 2 v o d F C Z + z k 4 U / u n 9 3 7 L h b x B j T a v f 9 X O W P / f 9 R p Z 0 + f E U 9 + k E b D z 1 v r s g 8 P L f H b / x v c N Z 9 6 P x / V 2 j c T Y 3 7 D i s 4 o s 2 9 S 0 d 3 o u u F n z G l 7 f f z p z v H D 7 3 7 7 8 3 u v v x y M N / 9 / r O B + 7 h X c 6 9 / / 5 M 0 r k t O T 5 8 e v j 5 9 + 8 c 2 p u b 3 / v 7 h s U c 3 W I 9 v P R / 3 m f f b / J 2 3 2 4 W 4 b 5 9 A + 3 z 3 r 6 b Q 9 o 9 P u / b / J a f t 9 I k 6 b f H Z b p w 0 0 6 3 z y / y I n z h f W z 0 + / / O Z 0 3 L 2 f N z q O y f Y j H f c j H d f R c Q + + O h j U c f + v S r b 9 f N F x N N W n J y f f n I r b / 3 m h 4 g z V f q T h f q T h O h r u 9 H 5 v J d R q u P v / b 9 J w v 3 d E w / 3 e / z / U c K c v 3 l B S 6 f Q b z M j d / 3 m h 4 x z d f q T l f q T l O l r u 9 / r 2 y a C W + / R H W u 6 H r + W e f 3 l y / P z s G 1 R y n / 6 8 U H K W b D / S c T / S c R 0 d 9 x O v v z u o 4 x 7 8 S M f 9 8 H X c F 1 + 9 O D s 5 e / n N 6 b g H P y 9 0 n C X b j 3 T c j 3 R c R 8 f 9 3 v u f D + q 4 g x / p u B + + j n t 1 + j k B / O Z U 3 M H P v o r b + 7 l X c Y Z q / 3 / X c D / S c O + r 4 b 5 9 7 / O d Q Q 3 3 8 E c a 7 o e v 4 V 6 f n r w 6 f f O N a b j d v Z 9 9 D f f / A i f O U O 1 H G u 7 n R M P t / r 9 X w 5 1 + / s W X Q x p u d y f d + 5 G O + z n Q c V 8 9 g c B + Y 0 p u 5 + H P D y V n y P Y j L f d z o u W M J v t / o Z b 7 9 s N X v 9 e g l t v 9 k Y 7 7 4 e u 4 r 1 6 8 O n 3 9 8 h t T c b s 7 P y 9 U n K H a j z T c j z R c R 8 N 9 f m 9 / U M P 9 y I v 7 5 j X c X f 6 X O g F 2 r / h z 6 u X U U 3 d R d / v N w 9 d O 6 b F C o o Z f 7 r 3 5 i b 0 v 7 / / U g 2 e f 7 + 1 / + h P P H v 5 e + / f 2 9 m m N X B p I O y L G 0 f G q r i b Z r E o / f / V S v 8 X H z t P b t W r w 2 2 d P n 5 6 + U E L w / B w 9 o + k z v z 9 + e f z q 9 A X z w t N X Z 8 + f v 3 5 D L H / 0 n I b l / n r 8 7 e P X T 0 + f H X / 1 / M 3 T L 0 + + w o x 0 P i G e e f n i + A u m 7 J P j 1 6 d P Q c w 3 z 7 / 8 / M v g E 6 t p 7 S c n X 3 7 x 8 u x p + J q q 7 L s d c v 6 s U P f g 2 X c j 1 F 2 s y i K b F t U y b 9 L r 9 F U + W 0 / l r y i t X e r g R 7 T e R O v T V 5 / 3 a f 1 F N S v O i y n x c p S 2 9 3 5 E 2 1 v R 9 v m 9 n T 5 t n + a X + f J i i L T 7 P y L t r U j 7 6 v T 3 6 p P 2 Z T Z I 1 / s / o u u t 6 P p 7 / 8 R + n 6 6 v 1 5 P T n 8 7 r a T F A 3 E 9 / R N w N x P 2 9 7 v 3 k w b 2 f + u L p 8 f O z z 7 8 c 9 h q i l H 3 Q o e z R 7 w O n h 3 9 7 H w q f b q I w z 9 b / R y n 6 5 e u D D X 7 Y t 4 u m j Z L 1 4 D Z k f d 0 n 6 6 Z 5 1 R Y / L x n 7 J + + 9 3 j A N L / M 6 f V n n z X o V n Q y X / / w R j 0 e I + 8 X u s x t i D U v g G H m 9 3 M s 3 w u s 8 1 T + P e f 2 L B z 8 R C 0 6 6 v D 6 o e 3 a 7 Q a C Z j x / N x 3 v O x 8 P 7 L 7 / 9 k 0 + + e P 3 p 6 f s G M N 6 6 8 g e p n I 0 0 / v + c y n n 6 5 q v 9 5 2 / u / 8 S L p 5 R D v R f x r t u 2 S i 2 j z / I y X e V 1 U Y H p W b m v 8 6 b N y n T r + d N n d 7 Z e Z n X m J u F O d B a 6 Y e T X l Q S f E X 7 e S Q J m 7 S f f f P X 7 / N T T 7 + z / X h u s c H Q G u t H m b e X g / w d + 0 F 3 + l 3 L V s h z C v 3 g p 3 A e n 3 9 0 / 2 f m 9 P n 1 9 7 9 s / + e U Z T c a r k + 8 8 c C n c p 6 e v T 1 6 d v Q w z 3 x i J / s b Z d B A M c q S / P j 7 9 v U + O n 7 x + J a l a 9 0 e w A k P L C G d P n 1 E G 3 U 0 5 q H Z 2 I m M w m N 7 l f 5 8 d n w j 2 / M v t s T + z l P M y + m 9 O X 4 E D k a T k X w H 9 z Z e v 9 C P 9 Q z / k 8 e y Y T 2 V 0 l K X 9 8 u W b 5 2 c v T v E K 0 u L u g 8 e v z z 5 / A Q + N f z 6 m j 4 9 O f + L x X f x 8 / P z L 7 x 6 d P b 6 L H 8 S F n 3 N m n f 6 g a d O P 8 R t / o z N J H 5 m V A P P r 4 9 f f P n t G D P J d f I + m / C k n i P V 3 a e H B f 4 P s t f Y g v / O L / C u a f P e Y F i B Y h 5 + e f v u N w N X l I r d o I S l o s 4 J B v 9 r X v S U l f y V j J 7 q w w W b F L W r s h E s c 8 r t b M u M l L p 6 8 5 6 e v T O 5 / h x c q z J / C K c w V d / n f 4 z e v h F P 4 F 5 / h X u v i 1 c n z 4 9 e f n 3 7 p 2 E 5 Z 4 + i n n n 9 5 Q q J N D G k + k a / e C E L W j e / 5 m b + 3 0 y W A K S t z e 8 E y 3 c / G 6 o 0 w u R W X D x n 5 F 1 + 9 O D s 5 e / n z c O S v T j 8 n H v 1 5 O H A y X a R / T / / / y + 3 0 3 u n J S X / k O y + / + v 2 / D W P 5 8 2 7 k P 3 X 8 + a u v X h 7 / / 3 f K X 5 + e v D p 9 E x k 4 w f 3 8 / 7 + j / u o J B v 7 z k d M H h / 7 / e 1 b / 6 s W r 0 9 c v I w O 3 J P l 5 N 3 A V / p 9 v 4 z b a / v + 7 4 7 7 L / 5 7 A n e e 4 D 7 9 I u 9 0 g / v 7 c L t 4 d P P u u C f J 2 T d s 9 H m b 0 M W 3 3 j h 6 / + O q L 3 / 8 1 u f k c 1 b k / + P O X R E i Q w P 7 + + P S L l x S x n 3 F 4 9 J I j D v x 2 8 t U X X / E v Z F U + R 9 x I s R X / 9 v g F S d 8 r O 2 g h x / 4 3 R b r f C z H v 4 7 v 4 o Q H y j R T r 5 N b / P 0 K x B z + H F H M 8 d v r q 8 / / P U O z + z y H F O m u U H 0 Y x 4 G B I w + r i / z f E 4 e W L / / c R 5 9 O f Q + I 4 W f u 9 f 2 L / Q 4 n z Q 5 O 1 g 5 8 7 i j 3 t L F x 8 G M V + N t g J C 0 4 / V 9 T x + G l v / / 8 7 1 u 7 e / y s o 9 u r 0 9 / r / D M V + L v 2 D z v L 4 h 1 H s Z 0 M C f w 7 V k 8 d O z + / Z A f e I c 0 v i / N D Y 6 e f S B H Y W d T + M Y j 8 b 7 L R r K P B z Q J 2 n n R X f / / d R 5 / 8 V s Z 2 s R v + / j z g / y 4 b t L v / 7 9 B U t t z O W r 2 i R + v S 1 E O 3 l q y 9 f 0 h o h / 4 2 X 9 Q E z A 8 h P H j / / i o d 8 t 9 t 4 w 8 t 7 u x / y 8 t 6 H v H z v A 1 6 + 9 y F j 3 v + g l z + E Y P s + w Z j T 5 L f 3 A + I T 7 m s C 2 d 3 x a Y C 0 2 d e B 8 Q G k 2 N 0 J S L H 7 9 R D 4 A B b a 3 d n / B h C 4 / y E I f P o h L z 8 I m e D e i 4 O n B / d / 8 s X 9 3 + f g 8 9 / n / v 7 p y 0 / v n d 7 7 q d / r 6 4 3 q 4 E M Q e x g g 9 r U Q 2 A 3 F 5 O v B + B D e 2 P 0 G e G P v A 7 T M 7 o e o 5 b 0 P l + 3 9 n Q + H c f 8 b g P H w m 4 H h E / P o 0 / F e m p 6 U W V O c F 9 N s W v y j f + s y P Z 4 t i m X R t H X W F p f Z 1 + u k o 9 p j A v n m 4 e u v B T t g p a 9 J h I C j v g 6 M X f x / 0 x g f 3 n v 4 + X c e n n 7 3 5 d e D f Q v 6 f S 2 F B t i B x f y p n 3 z 1 / P f / 4 u X O 1 x B r w A p U w 0 8 9 + + L 3 N + B + / 5 / Y 2 X v w 9 W D 6 Z u T o + O l P f v G c 2 v 3 U 1 4 P l W x X A O v v J s 9 P f 5 9 X x 1 w M W W p n 7 d 3 d 3 7 u 7 t 7 B 5 8 P W C + W f G A p b u 7 j / b v P / o 6 j g y g B v b m Z 0 O 4 d z s u d o D 6 3 q P d B 4 / u P f x 6 U A N x O n 7 6 x Z P v f v r 1 A I W y s 3 e X M C T 0 H q a 7 n w I 9 e N p f B 2 r H z 9 w d Y 8 j j M b H Y e D M T 3 L V h y 0 8 e 6 w o w / / K T L 4 5 p a f f 0 x Z u z p 8 d P 6 X X 8 i S Y U H 4 m R 5 d 8 e / + T L 4 1 e v K Q y C I t F f H 7 8 + + / z F 0 d n j u / z z 8 Z c v 3 x y d / s T j u / j 5 + P m X 3 z 3 6 / P Q L y o 3 i N / z 5 + 5 / + 3 m / c R / w X L R B / / m 0 Y U v z E J x z w f f n d N 3 5 L / K E f / v 7 P a Q 0 Z g Y L 3 J 7 / 7 R l 7 V X / n z H S w 6 u z 8 f f / v V 7 2 N a 8 W + 2 k f v r 8 U 9 q i 5 8 0 n 0 D H 2 z 8 e f / v 0 + c v f / / g n j 8 8 4 C v z i 9 e e / / w s O G u 0 a + h e / / / G r U x J q s 3 C O c Z 5 8 w W H m X U v v D u F / 8 v T 3 / 8 m z 3 / / L J 7 8 / T R S F x K 9 / / 2 d n L 7 7 R W d h 5 u P 3 6 9 G V n H r w P b 5 w J r + 3 / d + b i 5 V e / / 5 O n n x N P f 8 3 Z O P 3 O 6 a u T s 5 O z L 7 / p 6 d h 9 2 J k K / e C m a X C / G W r 9 v 5 L w P 8 W E e / n m P c l + / M r w / 8 3 E P t t I 7 C d v f N 7 f 3 T 5 9 c d r l f f e h I 7 r l c v 7 D 0 j / 4 W F o b q X B Q b i k V A a w 3 p m P / p R / y X H 1 N I d k 5 I x 3 1 + o T m 6 / 3 n C n B p d p S Z 9 Y d h 9 P / P M / + O p c t G c t 7 l f 7 9 9 / O I p l h 5 2 9 s n R 1 D 8 e v 3 5 z / I Z + v K G k 6 O / / E 1 + d v v p 9 g K D 3 1 + O z F y + / e v P F l 0 9 P s T T l / p A 0 5 v O z 1 4 z 9 y V e v f q + f w i + v X z 0 F P L g d 2 7 s 7 2 3 u k a v S j x 4 T m 2 U 9 y m 6 9 e Q u 5 e / / 5 f 0 D / H n 5 9 a K K + / + o I z p r / / q y + / + x q T G 3 7 g v j / 5 8 v l X X 7 w I m 5 j P H n 9 F 5 P 3 9 j 0 / e n J F q x X u A 7 H + m D f H x i 9 / / 5 N v E K 7 / / l y 9 s l 9 2 P / D b 0 5 m t e u e l 8 R G 1 e v 3 n 1 1 Y l 9 i d u E H / l t + K X d o I 3 A e f 1 t m r 2 n X 1 I q m r w j 0 O f N M d O l 8 / G x k i v 8 m K g s r Q F z 9 / c 3 H D I c g o Y N 5 b 0 9 / d M D 9 P r s 6 e 9 / 9 u L p 6 e / N 5 O 5 + Z l p R 2 h 0 f P j v 7 v T H 6 / o c G v H v T N P M / M 6 0 i 0 I I P H 2 O w m I U X n 0 t 6 / / S 7 d q 7 P X p B D e v a U f 3 3 9 4 s s 3 l G h / 8 / u w E B 4 T k X 4 f m o 9 X Z 4 h 8 / T / R B z P p 3 V e n x P e v S V U S h 3 7 1 n H 5 + c f x 7 / / 6 M h f z C f / 8 + 5 u / f h 9 + Q h u T 6 P n u G f l 7 9 B L O 5 y E 8 k N F T B 4 h 9 k / E + / a 1 v z X 7 / / G 9 V E Z y + e 0 e Q + C U J V + 9 n j z 0 9 f f P X i j B 3 1 w Q D c t n l M 6 w n P S c 6 + O H u T v m u K R 8 u i / O y j t l 7 n H 6 E j F q C z L 1 9 g + d H + / v g 1 d M f Z 8 Z P n p y d f v n h z f P b i l H S I / f X 3 F w U S g f b m 9 y Z 3 5 j u n J 2 / w / u / P w c H r S L O 7 U f h 3 X 7 1 + 9 f u / / r 2 Z m Y m g P 3 n 2 l D 9 9 0 / n g z e 9 / R j o K g Y s 0 x 1 / E B d k i P w L 1 T p + f Q i Z + f w p d + L P H Q W x D b U 2 c 8 v v o S / w Z W Z Z T 8 8 L Z c p a / w y z L L 4 9 / M i v X P d j y I b U J I c Y 6 e H V K / P 3 q 9 z 9 + / f r 0 i y f P f 5 / N 3 T w 5 f X c 8 m x X L U f q T e d 0 U 1 f K z B 5 S K G / N / o / R k X b b r O v 9 s m a 8 p m C 1 H 6 c v 1 p C y m v 1 d + / a Z 6 m y 8 / e 7 j 3 a f b p 3 s 7 B d H J + / 2 C S T b 4 O n i f P C d P N S E 6 r x b j J V u N J M c 7 b c b b M y u s f 5 P U 4 A + J j G s F Z m y / e 5 O / a 0 z J f 5 M v 2 v b B g 6 T a z v R m N p y 9 / / 9 3 3 g n 3 6 e 5 M s 3 G K u a Q i v n 7 3 8 z t P f 5 7 t f v v 6 9 T 7 7 6 8 q c + P 9 t 7 8 J 2 f + I n n 9 0 8 P h j u M d P j 6 2 6 e n b z b 3 9 e l k f F O 2 4 v Y D f H o K v + f 3 f / 3 t 4 5 c 3 D / H + l 1 + 9 + H 2 + O H 1 5 8 h P 3 T + 7 f f / H F g 6 9 O P r 1 3 8 u W n 7 0 f T V 9 D D m / v 6 3 Y 5 / t 9 1 H + O e 9 A D 8 9 e / 3 y + f H v 8 / t D O 5 + d k O p / / u b 0 1 W b G Z N 3 y H q C f f f n q i + M 3 3 y x M 6 I n f X x X F D W L 0 C 8 v 2 8 P d 4 t y j T S x X 1 j 3 b H O x + l + X J a k S B d f P b R u j 3 f 3 v 3 0 o 9 / j F 1 6 0 h 7 9 x g u a v 8 7 r I y u I H u S d e K Y F Y N o 9 I z X 7 2 0 b x t V 4 / u 3 r 2 6 u h p f 3 R t X 9 Q V l g X Z 2 7 / 7 e X z x / P Z 3 n i 2 y 7 W D Z t t p y S H j Z v z W 5 + 6 y N B I E 2 B w p v r V Y 6 / f z I j V C Z l j s / u m g 9 N o 7 O n 3 O T 4 F d u A 3 9 9 5 8 d x a v j V t m R g G A K k y b h J 8 K G O / G x s 8 v n 4 v t j r + 6 g 2 F 2 Z u F 8 n 3 n / O T 4 J e z m e 8 O 8 G 6 T M A n u 2 2 b j t / y w a t / 3 3 I u e P j N v 7 Y P H / E u P 2 E w / u v / z i 9 / r 0 6 b O H r x 7 u v / r 2 k 2 / v 7 n 1 x 8 O r 0 3 p f v 1 e H / q 4 3 b v W / / 5 L d P d u / t / N 5 v 7 j 3 b e 7 G 7 + / r B 8 R d P 7 z 2 5 f / J e X d 7 G u J 3 A u J 3 8 y L j 9 / 8 q 4 n V Q M q t 1 g 3 C S 3 c Z M 9 w 1 B + Z N B u N G j 3 f x Y N 2 v 3 3 I u e P D N r 7 Y P F + B m 3 v v W C / h 0 E 7 / c m f e P G d 3 + f 1 k 4 f P v 3 p 4 + n L v 1 d 7 B v d / r q + c P n z 5 4 r w 5 v Y d D O 8 + k 8 a 9 4 L 6 n u Z r d / r J 1 7 / x B d f H d 8 / / u L V F 7 / X z v O D s / v f f f b V 0 5 3 f 5 / d 5 r y 5 v Y 7 a e / G 7 7 j / D P e w H + k d n 6 f 7 f Z e p + Y z F 8 H + 1 F U 9 k 0 Y s U 9 / F o 3 Y p + 9 F z h 8 Z s f f B 4 v 8 l R u w 7 O 2 e f n / 5 e x 6 8 f v N l 9 + O n e y c k X P / H 8 y b O 9 U 6 w x v 0 e H / y 8 w Y j / 1 x e 9 1 f 3 f n w a d f f P G d 0 9 c 7 O 3 t P H v z U 7 / P d 3 / v 3 f v F + I d J t j N g J j N j J j 4 z Y z 0 M j x q t H Z M R O a e G M F p 1 + / 9 P v n L 4 6 O T s 5 I z P y 4 k f m 7 O u a s 8 9 f 0 S r r r u n j G 7 J j B u h 7 E P D n p w H 7 v C 5 m 7 9 X 9 + 1 m u 9 5 u C N 8 e v P j + V x d e B L n Y / t I v 3 M I 6 / 9 / M v 7 u 3 + 3 t 9 + + F P 3 3 r x 6 c e 8 n f u L 4 + U / 8 X j 9 1 + v n v 8 3 5 + 0 W 2 M 4 5 o E P n + / c b y X d f y J b z 9 4 t f P 0 J 5 + 9 + X z n 0 9 / n 9 3 r 9 8 P f + 7 k + 8 e P k V r T e + V 5 e 3 s Y 6 8 7 P b t 3 2 1 3 9 / 1 c F h 5 G Z F a 6 0 4 1 Z e f U V B d l n L 5 7 + X s 9 P v / v 6 9 O H L r 3 7 y 7 N V P v P r O + 5 F P O j z 5 8 o s v j l 8 8 3 d z n 6 6 p u + b e n e T P N l 7 B m j 3 Z 2 v t x 7 8 x N 7 X 9 7 / q Q f P P t / b / / Q n n j 3 8 v f b v / d 4 / s U / f 3 H t x 8 P T g / k + + u P / 7 H H z + + 9 z f P 3 3 5 6 b 3 T N w 9 f f w 3 0 3 v w + 3 b m N 4 e b Q e j O + K M 6 / R j 9 9 u u / 1 6 f 7 g 4 M H 9 L 3 6 f T 3 e f / l 7 H D 7 7 7 8 s H v f f D 0 9 9 n 7 9 p u d 7 3 z n a 3 Q Y p X u 3 T 0 v 3 4 5 9 z s s d Q s 1 h 9 Y 0 S / 1 y f 6 T 3 3 1 8 u W 9 r w 6 e v P r O 3 r 1 X v 8 + T 3 + v T k 5 3 n z 7 6 9 8 + U X 2 u H 7 d B g l e r f P 2 z P 7 q 9 P f 6 2 e Z 6 j H c f j a Y f b 9 P 9 3 u n P / n 8 w b 2 f v L / 3 k 2 d 7 9 + + f / c R 3 n v / e X / 3 U g x c / 9 f R r d B i l e 7 f P W z P 7 z z 7 Z Y 6 h 9 8 8 x + P 8 b s v / f J / W d P T p 4 e P / v 8 6 Z O H P / X g q + 8 + / f a D l w 9 2 v k a H U a J 3 + 7 w 9 s z + / t / O z T P U Y b j 8 b z P 5 p n + 4 / + d X Z 8 c 7 J / Z 3 v n j 1 8 / n z n 0 9 / 7 7 P c 5 O z l + s f v s 9 G t 0 G K V 7 t 8 9 b M / v P P t l j q H 3 z z P 4 g w u z f / b 1 f / s S X n z / 9 v b 5 7 7 8 n T g 8 / 3 v v 1 7 P 9 v 7 v U + e / N T 7 L h 8 M E r 3 b 5 0 3 M / n v d + 8 m H 9 1 9 + + y e f f P H 6 0 9 O f Z a r H c P v Z Y P a D P t 0 f n B 4 8 e 3 P w k 6 + + + + X x 7 / W T P / X y 9 O y n 3 j z d + X L 3 5 P 1 W 7 D b Q v d v n D c z + w y R 7 D L V v n t k f 9 o n + E 2 f f / v z T 5 7 v 7 P / G T 9 1 7 v f f W T u z 9 x / G z v 9 3 q 2 e / J T X 6 P D K N G 7 f d 5 e s x 8 8 + + 7 P M t V j u P 1 s M P t u L C 3 6 1 c H 9 N 5 8 + / c n f + 9 O X B 7 / P p 7 / X 7 r M H u 8 + + P D 7 7 9 r e / R o / x Y K n b 6 a 1 1 + 8 8 + 4 a O 4 f f P 8 v h s J U r 9 9 7 8 l P f v r d l z s 7 X 7 x 6 8 J 3 f 5 3 j v 3 u / z 6 v f Z O f j 2 / S d f o 8 c 4 3 d 8 3 S i U 9 c 3 D v p 7 5 4 e v z 8 7 P M v f 7 Y J / 8 M K U 3 c j c e q 9 s 1 c P d 3 d f 3 N 9 5 + X s d P / x 8 / 4 v T z 7 9 7 7 9 O D r 7 7 7 f g n 7 T a R / z 0 D 1 h 0 r 5 H 0 6 k u h s J V Z 9 + + v r V 8 5 / 4 z u v j Z 0 9 P f / L Z 6 / v 3 n 3 3 5 7 P O T V / v f m G H t d Y q x v a G M u c / x z 7 5 6 8 f T 1 7 3 / y 5 t X v / / v / 1 O v T k 1 e n 7 7 u S N U D X H 1 Y s u h s J R n / q 1 c s X 3 z k 7 + + r b r 3 7 q J 7 9 8 8 f k X X + 5 + l 1 7 f 2 f 8 6 K b Y 4 Z W M h H y j r M f T P F m F / O N H m b i T c / H 3 2 D 9 6 c 3 N v 9 v f Y / f 7 n 3 5 N X v 9 e m b v a e / 1 7 d f f u f 5 8 6 / R Y 5 y s s Z i O 1 g C 6 / E o U P X 1 z 9 h N f n b 4 5 / h p d R 2 j 6 w 4 o l d z / t U / X L + 6 9 2 f u 8 v H 9 5 7 8 O b V 3 v P d Z 0 9 / 6 h m l j Y / f 7 H 9 j c U 2 v U 6 V q h 1 e / c a L G u v 3 6 j C q r t W E X X X f l 9 3 4 v i K + / f P X m 9 z 8 7 + f L F D Y t C 7 w f 1 2 2 e n r 4 5 f n X z 7 9 / n Z B M 3 L z C 9 f n T 4 7 + 7 1 P v 5 k F 7 B f H P 3 n 2 + f G N a 5 f v i f E 3 u c Q K B v j q + f E 3 A u v p q 7 P n z 3 / / p 1 9 + 9 8 X v / + U L k p o X P / m N g P 3 2 2 e f f J p / l 2 2 9 + / 9 d v X n 1 1 8 u a r V 6 e / / x e 0 N n r 6 6 p u Z J J r w U 1 r M P D n 9 / X + v 0 9 / n m w F 5 8 v z s 5 R d f P j 3 9 v T d P + 7 O v n j 9 / f f Z T 7 5 f g M r B v W B n + W r C P n 3 7 n q 9 e Q g b M X b 3 7 / 4 1 e n 3 w x f 0 J 9 v T k 9 u l I L b g n v 6 5 e / / 4 k t a n T 1 9 f v q G z M F X 4 I T f X x T Z N 6 o Y X n / 7 y + + y 7 j 9 9 8 e Y 1 r c f / / r J m a z 7 5 R s b y m h Z W X p 2 + f v 3 7 v z j 9 7 u / / / O z F 1 9 A 7 d / X X s 9 P X 9 M e r 1 6 9 + / 9 e / 9 + + P N k e P g z 8 Y 7 O e v z p 7 + / n u m D / / N G H b 8 2 c 1 r 1 A b o e 9 C W 5 I 3 W 1 I m o r 0 m Q n 9 / A y m T O j 2 d k 3 k b p T + Z 1 U 1 T L z x 7 s 7 + y M + b 9 R e r I u 2 3 W d f 7 b M 1 2 2 d l a P 0 5 X p S F l M y x W + q t / n y s 4 d 7 n 2 a f 7 u 0 c T C f n 9 w 8 m 2 e T r 4 H n y n D D d j O S 0 W o y b b D W e F O O 8 H W f L r L z + Q V 6 P M y A + p h G c t f n i 8 7 q Y v V f 3 T 4 / f H O O z n z w j L D b 3 / / T l e 0 7 B m + N X n 5 + S G A 1 3 0 Q 2 f q Y v 3 W 9 0 W g b m Z g Y g 8 n 7 9 6 e P z V 5 5 / e f / L F l 8 + e P f v 0 y Z P 9 T 8 + + 2 v / O g / d d 6 T o 9 v c G b O V / n y z Z / P 1 I 9 P X 1 9 9 v m L 3 5 9 9 s h t H 8 s X v 9 f l X v 8 9 X + z / x 1 e 9 z 8 h M v v / h 9 v q T I / / d 5 9 s V P / l 5 n 7 9 U l e a u f 3 9 D X 7 3 b 8 u + 0 + + t 2 + / b s 9 3 H k v y I N e d H 8 o r x 9 + d e / l / t O 9 0 z e U t f v y x a d 7 D 0 9 / 4 i f v H z z 8 5 n I Y n T 5 v n y / 9 2 V 9 s / 2 E l j y K 5 o 5 / 6 z n c P v r P / 5 u C n 7 u + c n n 7 n 0 9 / r 4 O y n X n 3 3 u / e / 8 + n X 6 D B K 9 / d M H d 1 I 9 m + Q 7 D + c z F E k c f T g i 5 / Y f / 3 t V z / x k 2 S E f / L l z k 9 8 + + Q n j u + f n B 7 / X l + j w y j R Y 7 m b 2 z H 7 z / 5 i + w 8 r r x R J K + 1 + 8 f n z n a d f v v r 2 m 5 9 6 t v d w 5 8 X v 9 X s 9 + H 1 e 7 3 9 + 9 u x r d B i l e y y 1 c y t m / 9 k n + w 8 n 6 x R J O j 3 9 9 I u d 7 / 4 k m d c 3 p 7 u n 9 5 + / + f J g 9 / j Z 6 4 P j 7 3 6 N D q N E j + V + b s f s P / u L 7 T + s v N S n f b r f / / a r n d 9 n 7 9 6 L k y 9 / 4 s n e l y / u v / n i p 3 6 f 5 1 / 8 3 m c P v 0 a H U b p 3 + 7 w 1 s / / s k z 2 G 2 j f P 7 N 0 1 f b j e v 9 c X r 3 f 2 v 9 z 9 / P d + s n O 2 / 3 t 9 + v T 1 2 c M 3 e 1 + 8 u f c 1 O o w S v d v n 7 Z n 9 9 N X n P 8 t U j + H 2 s 8 H s B 3 2 6 / 9 R 3 T w 8 + f 3 j v O 7 / X T z 7 9 9 u / z U w 8 / / Y n f 6 + W 3 H + w / u / d 1 M q F R u n f 7 v D W z / + y T P Y b a N 8 / s 3 T V 9 a J g v v n j 9 4 s G X B 1 8 9 + 2 L 3 9 6 J R v z k 7 + H 2 + 8 + 2 D b 7 9 f 5 L a B 6 N 0 + b 8 / s P / t L 7 T H c f j a Y v b e k j 2 D p 9 H T 3 + N M 3 r 3 / v b z / b 3 z / Z O X n 5 e 3 3 3 3 n f 3 7 3 / 7 G 9 M y v U 5 v z e 4 / + 4 S P 4 v b N 8 3 t v R R / x 9 u v v P P z i 6 a t X b 1 6 c n T 0 5 3 d 3 7 / C c o M f z i 2 8 9 / 6 m v 0 G K f 7 1 4 9 S 9 / Z P f r Y J / 8 M K U 3 t L + v A i 9 3 7 i 9 / n y 4 P f + 8 u m 9 z 3 + v 7 7 z Y e / b 7 P D l + c e / B 7 s E 3 x / J f O 1 D 9 I V D + h x O p 9 p b 8 Y V h / r 9 0 v f u L N / u s 3 n 3 / 3 4 C e + e P j y 9 U 9 8 c f y K c m 1 P v k a P c b r H 4 s E 3 t B L f X T N + / b O w F P / D i k V 7 a / 5 I Q / 7 k S 3 L K n 5 y d 3 d 9 / 8 x P 7 D w 6 e n 7 z 6 v e + 9 / P L V N 5 f x i o V 8 o G x n 3 f h n g 7 A / n G i z t + x P Z H 1 4 8 B N n 3 9 1 7 / t X v d f z s 1 V d P z n 6 f n d / 7 i 6 c H b 8 6 + + 8 0 x b C y m i z H s N 7 4 e / 8 M K J n s L / 0 i d f P v J 7 / P q 8 3 s P T p + c f f V s 5 + T e q 1 f 3 f + L L N 6 + e v 1 9 2 e x N Z u 5 0 O c O s 3 T t V Y v 1 + f V W V x M O z i A 9 c G v 3 z 1 5 v c / o y X u b 3 T F 8 d t n p 6 + O X 5 1 8 + / f 5 2 Q T 9 5 v T 3 x g r v 6 b O z 3 / t r r D b G Y L 8 4 / s m z z 4 9 v X N 9 9 T 4 y P v 3 r z 5 b O z z b N 2 W w z B A F 8 9 / 2 Z W s 5 + + O n v + / P d / + u V 3 X / z + X 7 4 g s X n x k 9 8 I 2 G + f f f 7 t 5 / T / N 7 / / 6 z e v v j p 5 8 9 W r 0 9 / / i 1 O s b X 8 z k 0 Q T f k q r m S e n v / / v d f r 7 f D M g T 5 6 f v f z i y 6 e n v / f m a X / 2 1 f P n r 8 9 + 6 v S 9 Z t / A v m F p + G v B P n 7 6 n a 9 e Q w b O X r z 5 / Y 9 f n X 4 z f E F / v j k 9 u V E K b g v u 6 Z e / / 4 s v a X n 2 9 P n p G 7 I H X 4 E T f n 9 R Z N / M 7 L 3 + 9 p f f Z a 1 / + u L N a 1 q J / / 1 l t d Z 8 8 s 3 0 8 d V L 0 j S v X / / + L 0 6 / + / s / P 3 v x N R T O X f 3 1 7 P Q 1 / f H q 9 a v f / / X v / f u j z d H j 4 A 8 G + / m r s 6 e / / z 3 T h / 9 m D D v + 7 O b V a Q P 0 P T i M B I 1 W 0 4 m o r 0 m C n 9 / A w 2 T I j 2 d k 1 0 b p T + Z 1 U 1 T L z x 7 s 7 + y M + b 9 R e r I u 2 3 W d f 7 b M 1 2 2 d l a P 0 5 X p S F t P f K 7 9 + U 7 3 N l 5 8 9 3 P s 0 + 3 R v 5 2 A 6 O b 9 / M M k m X w f P k + e E 6 W Y k p 9 V i 3 G S r 8 a Q Y 5 + 0 4 W 2 b l 9 Q / y e p w B 8 T F y r G 2 + + L w u Z u / V / d P j N 8 f 4 7 C f P C I v N / T 9 9 + Z 5 T 8 O b 4 1 e e n J D / D X X Q j Z + r i / R w n E Z i b G Y j I 8 + 3 d n 3 z 4 8 m z / 1 c M X O 8 9 / 8 t M n v 8 9 3 n p / e e 7 K z + / u 8 b 5 L i 9 P Q G N + Z 8 n S / b / P 1 I 9 f T 0 9 d n n L 3 5 / d s Z u H M l P U Y T 0 8 v M v f 6 9 n L 3 7 i 2 x R q H / z k / e 9 + u f N T L 0 5 e v V e X r 4 5 f f H 5 D X 7 / b 8 e + 2 + + h 3 + / x 3 + z q h V 8 R 9 7 o / k z V c H J y + e P n l C i b r v f v H m y 1 c n X 5 x + / v D F t 5 9 + c 0 F J p 8 / b 5 4 1 + 7 5 / Y / 9 n O X k R w + / p h y z D d I 1 m j 3 / v 3 + r 3 P n t z f O 3 7 y d P f z z 8 + + f X r w 1 Y P P j 3 / v 3 S + e f o 2 B R e n + t Z N G P / t k / + H k j C I p o 1 e / z 6 v d r 1 5 + / v T F y d N n 3 3 6 5 e 3 x / 9 8 1 3 z 1 5 + f v D 7 f I 0 O o 0 S P Z W 1 u x + w / + 8 v s P 6 y M U i S h 9 H r / w e u f e n L w e 5 0 + + e L s 9 / n i O z 9 5 f / / 1 T 5 6 8 + s n n z 7 9 G h 1 G 6 x 5 I 6 t 2 L 2 n 3 2 y / 3 D y T Z F 0 0 5 M H T 7 7 7 E 5 + f / l 5 P X 9 7 / 6 v S L r 7 5 D a v 7 z 7 + 4 f / + R 3 v k a H U a L H k j 6 3 Y / a f / W X 2 H 1 Z C 6 t M + 3 b / a O f i J z 9 9 8 + 8 n B d 1 5 + h 0 b 7 7 O G T 0 2 8 / 3 L 3 / 8 i e + R o d R u n f 7 v D W z / + y T P Y b a N 8 / s 3 d V 8 I v p P P P x 8 / 8 W 9 n 9 r 7 v Q 6 + / L 3 f n J F D 8 + n r V 8 + e 3 / u 9 v v 0 1 O o w S v d v n 7 Z n 9 Z 3 + Z P Y b b z w a z H / T p / n v / 3 l 8 + O L 7 3 e x 3 v v f q 9 n z w 7 f v k T T 5 7 + 5 O / 9 8 O T F q / f L R W y g e 7 f P W z P 7 z z 7 Z Y 6 h 9 8 8 z e X c 1 H 9 P H 6 w c m 9 7 5 5 + e f b y 9 3 n 2 + Y u n D 1 7 u 7 9 8 / + e q 7 v 9 f Z 1 + g w S v R u n 7 d n 9 p / 9 R f Y Y b j 8 b z N 5 b z M c q + + e 7 L 1 8 / + c 7 v 9 e o 7 P / n t 4 9 P d Z 7 s v P / 2 p g 6 e / 9 0 9 8 Y 6 q 9 1 + m t 2 f 1 n n / B R 3 L 5 5 f u + t 5 R P d T 3 / v n / i 9 f v L F d 5 6 f 7 H z 6 k w / v P / y 9 n r z Z + e 7 v 9 e q L N 9 + Y 3 9 7 r 9 P Y c / 0 N Y Y / 9 h h a m 9 x X w i / Z f f f n H 8 4 s u f + r 1 + 4 v m 3 d 9 5 8 + u r 3 + v T e 5 9 9 + + t 3 f 6 / N v j v R f O 1 D 9 I V D + h x O p 9 h b 7 i e 4 / + d 3 f + / X v t f v 7 f P H 0 J 7 6 7 / x N P 9 j 7 d e / q d b / / e 3 / n O V + + X 1 N p E 9 1 g 8 + O a H s V j 8 w w p E e 0 v 9 R N Z 7 X + 0 8 / / z p 8 e n Z 3 u f 3 j h / + 1 E + d P v h 9 P n 3 9 e 3 2 x 8 / n X 6 D F O 1 l i 8 9 + a H s F j 8 z c a Z P 1 o s / t F i 8 Y 8 W i 3 + 0 W G w 4 6 0 e L x Q v o 3 v + v L x b f f c O / 0 O e v f / + f P H 5 1 d v z k + S n J 4 5 t j 6 u j V 0 W P 7 6 + / / b T J s z 0 / T d 0 3 x a F m U n 3 3 U 1 u v 8 I 3 T 2 5 v f + / b 9 8 8 h 2 a N b x P / 3 / + 1 e n r S L O 7 U f h v D J a M 2 q t X v 3 f w 9 9 n T o + P n z 4 n E T 1 8 d f / 7 7 E w L 0 y 5 c v a X h P a b D o i N U h / 0 L D 6 r w c A U b y S 5 T 8 N s 3 S 2 Z v f / 4 v j k 1 d f e r A Y y V s A o T 9 P M B 1 m N F 8 f n S 9 O n 7 + x Y F 5 / f T g q N b / / d 7 9 8 9 X s 9 + f L L 3 + t r D M p Q 5 r t P o J D p q x d f H x 2 D x u / / k p b P 6 Y + n X w O f N 9 8 + / c K n 7 G 3 f e / 3 m 9 3 l + + v t / 9 Z L W t 0 n 1 k + 7 z h 7 H z X s N 4 Q 4 u x r 0 n f f y C Y H 4 d t + / o v f / X 1 X 3 7 x 5 e / / 3 V f H v r j c l o p 2 B j t D v + 3 7 r B b p A y c k H 8 D d F p k z n 5 G O v n j 2 n Z 9 4 + t X v 8 9 V X b 7 6 z e + / 4 2 1 / 9 3 t / 5 9 P T 4 3 p d P P 3 8 v 4 C / J d J E B + 7 A p V i D 8 x t e h F i l 4 u M K v z 1 5 8 T s z 7 9 O X v r 9 L 4 N W B 9 9 f q U p P f N 2 R d k z 8 k J + p L 0 5 g c o K A v p + f G r z 0 9 v r V / u h l o d O J F F Z C N G l v 0 I J u H x 3 e 6 n j 4 W K C N o 2 z a 3 X S t 9 A 5 H P 0 3 a p + O 6 m q t 6 Y B f / j 4 9 R u j B o 5 I j r y / 0 O z z 0 6 P / B 5 l 1 e 1 u g P w I A < / A p p l i c a t i o n > 
</file>

<file path=customXml/itemProps1.xml><?xml version="1.0" encoding="utf-8"?>
<ds:datastoreItem xmlns:ds="http://schemas.openxmlformats.org/officeDocument/2006/customXml" ds:itemID="{85B9BD96-CAAC-42A2-A903-44EA0260CFD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6b. Clasificación Administrativa - LDF</dc:title>
  <dc:subject/>
  <dc:creator>Nancy Vázquez</dc:creator>
  <cp:keywords/>
  <dc:description/>
  <cp:lastModifiedBy>Monica</cp:lastModifiedBy>
  <cp:lastPrinted>2019-10-30T00:12:44Z</cp:lastPrinted>
  <dcterms:created xsi:type="dcterms:W3CDTF">2016-10-12T14:50:55Z</dcterms:created>
  <dcterms:modified xsi:type="dcterms:W3CDTF">2020-02-28T07:19:39Z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6b.Clasificación Administrativa</vt:lpwstr>
  </property>
  <property fmtid="{D5CDD505-2E9C-101B-9397-08002B2CF9AE}" pid="3" name="BExAnalyzer_OldName">
    <vt:lpwstr>6b. Estado Analítico de Egresos Clasificación Administrativa 30092019.xlsx</vt:lpwstr>
  </property>
</Properties>
</file>