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PROYECCION INGRESOS 2018-2023" sheetId="1" r:id="rId1"/>
  </sheets>
  <calcPr calcId="125725"/>
</workbook>
</file>

<file path=xl/calcChain.xml><?xml version="1.0" encoding="utf-8"?>
<calcChain xmlns="http://schemas.openxmlformats.org/spreadsheetml/2006/main">
  <c r="G32" i="1"/>
  <c r="F32"/>
  <c r="E32"/>
  <c r="D32"/>
  <c r="C32"/>
  <c r="B32"/>
  <c r="E28"/>
  <c r="F28" s="1"/>
  <c r="G28" s="1"/>
  <c r="D28"/>
  <c r="C28"/>
  <c r="C27"/>
  <c r="D27" s="1"/>
  <c r="C26"/>
  <c r="B26"/>
  <c r="E22"/>
  <c r="F22" s="1"/>
  <c r="G22" s="1"/>
  <c r="D22"/>
  <c r="C22"/>
  <c r="C20"/>
  <c r="D20" s="1"/>
  <c r="E20" s="1"/>
  <c r="F20" s="1"/>
  <c r="G20" s="1"/>
  <c r="C19"/>
  <c r="D19" s="1"/>
  <c r="E19" s="1"/>
  <c r="F19" s="1"/>
  <c r="G19" s="1"/>
  <c r="D18"/>
  <c r="E18" s="1"/>
  <c r="F18" s="1"/>
  <c r="G18" s="1"/>
  <c r="C18"/>
  <c r="E17"/>
  <c r="F17" s="1"/>
  <c r="G17" s="1"/>
  <c r="D17"/>
  <c r="C17"/>
  <c r="B14"/>
  <c r="B34" s="1"/>
  <c r="D26" l="1"/>
  <c r="E27"/>
  <c r="B13"/>
  <c r="C14"/>
  <c r="E26" l="1"/>
  <c r="F27"/>
  <c r="C13"/>
  <c r="C34"/>
  <c r="D14"/>
  <c r="D34" l="1"/>
  <c r="E14"/>
  <c r="D13"/>
  <c r="G27"/>
  <c r="G26" s="1"/>
  <c r="F26"/>
  <c r="E13" l="1"/>
  <c r="F14"/>
  <c r="E34"/>
  <c r="F34" l="1"/>
  <c r="G14"/>
  <c r="F13"/>
  <c r="G34" l="1"/>
  <c r="G13"/>
</calcChain>
</file>

<file path=xl/sharedStrings.xml><?xml version="1.0" encoding="utf-8"?>
<sst xmlns="http://schemas.openxmlformats.org/spreadsheetml/2006/main" count="33" uniqueCount="33">
  <si>
    <t>GOBIERNO DEL ESTADO DE MICHOACÁN</t>
  </si>
  <si>
    <t xml:space="preserve">PROYECCIONES DE INGRESOS </t>
  </si>
  <si>
    <t>(PESOS)</t>
  </si>
  <si>
    <t>(Cifras nominales)</t>
  </si>
  <si>
    <t>Año en Cuestión</t>
  </si>
  <si>
    <t>C o n c e p t o</t>
  </si>
  <si>
    <t>Iniciativa 2018</t>
  </si>
  <si>
    <t>1.      Ingresos de Libre Disposición 
(1=A+B+C+D+E+F+G+H+I+J+K+L)</t>
  </si>
  <si>
    <t xml:space="preserve">A.      Impuestos
</t>
  </si>
  <si>
    <t>B.     Cuotas y Aportaciones de Seguridad Social</t>
  </si>
  <si>
    <t>C.     Contribuciones de Mejoras</t>
  </si>
  <si>
    <t>D.     Derechos</t>
  </si>
  <si>
    <t>E.     Productos</t>
  </si>
  <si>
    <t>F.     Aprovechamientos</t>
  </si>
  <si>
    <t>G.     Ingresos por Venta de Bienes y Servicios</t>
  </si>
  <si>
    <t>H.     Transferenicas, Asignaciones Subsidios y Otras Ayudas</t>
  </si>
  <si>
    <t>I.       Participaciones</t>
  </si>
  <si>
    <t xml:space="preserve">J.      Incentivos Derivados de Colaboración Fiscal </t>
  </si>
  <si>
    <t>K.     Convenios</t>
  </si>
  <si>
    <t>L.     Otros Ingresos de Libre Disposición</t>
  </si>
  <si>
    <t>2.-Transferencias Federales Etiquetadas (2=A+B+C+D+E)</t>
  </si>
  <si>
    <t>A.       Aportaciones</t>
  </si>
  <si>
    <t>B.       Convenios</t>
  </si>
  <si>
    <t>C.       Fondos Distintos de Aportaciones</t>
  </si>
  <si>
    <t xml:space="preserve">D.       Transferencias, Subsidios y Subvenciones, y Pensiones y Jubilaciones </t>
  </si>
  <si>
    <t xml:space="preserve">E.       Otras Transferencias Federales Etiquetadas </t>
  </si>
  <si>
    <t>3.- Ingresos Derivados de Financiamientos (3=A)</t>
  </si>
  <si>
    <t>A. Ingresos Derivados de Financiamientos</t>
  </si>
  <si>
    <t>4.-Total de Ingresos Proyectados  (4=1+2+3)</t>
  </si>
  <si>
    <t>Datos Informativos</t>
  </si>
  <si>
    <t>1. Ingresos Derivados de Financiamientos con Fuente de Pago de Ingresos de Libre Disposición</t>
  </si>
  <si>
    <t xml:space="preserve">2. Ingresos Derivados de Financiamientos con Fuente de Pago de Transferencias Federles Etiquetadas </t>
  </si>
  <si>
    <t>3.- Ingresos Derivados de Financiamientos (3=1+2)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</si>
</sst>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#,##0_ ;\-#,##0\ "/>
    <numFmt numFmtId="167" formatCode="_-* #,##0_-;\-* #,##0_-;_-* \-_-;_-@_-"/>
    <numFmt numFmtId="168" formatCode="_-* #,##0.00_-;\-* #,##0.00_-;_-* \-??_-;_-@_-"/>
    <numFmt numFmtId="169" formatCode="_-* #,##0\ _P_t_s_-;\-* #,##0\ _P_t_s_-;_-* \-??\ _P_t_s_-;_-@_-"/>
    <numFmt numFmtId="170" formatCode="dddd&quot;, &quot;dd&quot; de &quot;mmmm&quot; de &quot;yyyy"/>
    <numFmt numFmtId="171" formatCode="_-* #,##0.00\ _€_-;\-* #,##0.00\ _€_-;_-* \-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theme="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4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 applyFill="0" applyBorder="0" applyAlignment="0" applyProtection="0"/>
    <xf numFmtId="168" fontId="6" fillId="0" borderId="0" applyFill="0" applyBorder="0" applyAlignment="0" applyProtection="0"/>
    <xf numFmtId="166" fontId="6" fillId="0" borderId="0" applyFill="0" applyBorder="0" applyAlignment="0" applyProtection="0"/>
    <xf numFmtId="169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ill="0" applyBorder="0" applyAlignment="0" applyProtection="0"/>
    <xf numFmtId="168" fontId="6" fillId="0" borderId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ill="0" applyBorder="0" applyAlignment="0" applyProtection="0"/>
    <xf numFmtId="171" fontId="6" fillId="0" borderId="0" applyFill="0" applyBorder="0" applyAlignment="0" applyProtection="0"/>
    <xf numFmtId="37" fontId="5" fillId="0" borderId="0"/>
    <xf numFmtId="0" fontId="1" fillId="0" borderId="0"/>
    <xf numFmtId="37" fontId="5" fillId="0" borderId="0"/>
    <xf numFmtId="0" fontId="5" fillId="0" borderId="0"/>
    <xf numFmtId="0" fontId="1" fillId="0" borderId="0"/>
    <xf numFmtId="37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wrapText="1"/>
    </xf>
    <xf numFmtId="3" fontId="2" fillId="0" borderId="4" xfId="1" applyNumberFormat="1" applyFont="1" applyFill="1" applyBorder="1"/>
    <xf numFmtId="0" fontId="3" fillId="0" borderId="4" xfId="1" applyFont="1" applyFill="1" applyBorder="1" applyAlignment="1">
      <alignment horizontal="left" vertical="top" wrapText="1"/>
    </xf>
    <xf numFmtId="164" fontId="3" fillId="0" borderId="4" xfId="2" applyNumberFormat="1" applyFont="1" applyFill="1" applyBorder="1" applyAlignment="1">
      <alignment horizontal="right" vertical="top"/>
    </xf>
    <xf numFmtId="164" fontId="3" fillId="0" borderId="0" xfId="1" applyNumberFormat="1" applyFont="1" applyFill="1"/>
    <xf numFmtId="2" fontId="3" fillId="0" borderId="0" xfId="1" applyNumberFormat="1" applyFont="1" applyFill="1"/>
    <xf numFmtId="0" fontId="3" fillId="0" borderId="4" xfId="1" applyFont="1" applyFill="1" applyBorder="1" applyAlignment="1">
      <alignment horizontal="justify" vertical="top" wrapText="1"/>
    </xf>
    <xf numFmtId="4" fontId="3" fillId="0" borderId="4" xfId="1" applyNumberFormat="1" applyFont="1" applyFill="1" applyBorder="1" applyAlignment="1">
      <alignment horizontal="right" vertical="top" wrapText="1"/>
    </xf>
    <xf numFmtId="2" fontId="3" fillId="0" borderId="4" xfId="1" applyNumberFormat="1" applyFont="1" applyFill="1" applyBorder="1" applyAlignment="1">
      <alignment horizontal="right" vertical="top" wrapText="1"/>
    </xf>
    <xf numFmtId="0" fontId="2" fillId="0" borderId="4" xfId="1" applyFont="1" applyFill="1" applyBorder="1" applyAlignment="1">
      <alignment horizontal="justify" vertical="top"/>
    </xf>
    <xf numFmtId="3" fontId="2" fillId="0" borderId="4" xfId="1" applyNumberFormat="1" applyFont="1" applyFill="1" applyBorder="1" applyAlignment="1">
      <alignment horizontal="right" vertical="top"/>
    </xf>
    <xf numFmtId="4" fontId="2" fillId="0" borderId="4" xfId="1" applyNumberFormat="1" applyFont="1" applyFill="1" applyBorder="1" applyAlignment="1">
      <alignment horizontal="right" vertical="top"/>
    </xf>
    <xf numFmtId="0" fontId="3" fillId="0" borderId="4" xfId="1" applyFont="1" applyFill="1" applyBorder="1" applyAlignment="1">
      <alignment horizontal="justify" wrapText="1"/>
    </xf>
    <xf numFmtId="3" fontId="2" fillId="0" borderId="4" xfId="1" applyNumberFormat="1" applyFont="1" applyFill="1" applyBorder="1" applyAlignment="1">
      <alignment horizontal="right" vertical="top" wrapText="1"/>
    </xf>
    <xf numFmtId="0" fontId="2" fillId="0" borderId="4" xfId="1" applyFont="1" applyFill="1" applyBorder="1" applyAlignment="1">
      <alignment horizontal="justify" vertical="center" wrapText="1"/>
    </xf>
    <xf numFmtId="2" fontId="3" fillId="0" borderId="4" xfId="1" applyNumberFormat="1" applyFont="1" applyFill="1" applyBorder="1"/>
    <xf numFmtId="0" fontId="3" fillId="0" borderId="4" xfId="1" applyFont="1" applyFill="1" applyBorder="1" applyAlignment="1">
      <alignment horizontal="justify" vertical="center" wrapText="1"/>
    </xf>
    <xf numFmtId="43" fontId="3" fillId="0" borderId="0" xfId="1" applyNumberFormat="1" applyFont="1" applyFill="1" applyBorder="1"/>
    <xf numFmtId="164" fontId="3" fillId="0" borderId="0" xfId="1" applyNumberFormat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2" fillId="2" borderId="7" xfId="1" applyFont="1" applyFill="1" applyBorder="1" applyAlignment="1">
      <alignment horizontal="center" vertical="top"/>
    </xf>
    <xf numFmtId="0" fontId="2" fillId="2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11" xfId="1" applyFont="1" applyFill="1" applyBorder="1" applyAlignment="1">
      <alignment horizontal="center" vertical="top"/>
    </xf>
  </cellXfs>
  <cellStyles count="25">
    <cellStyle name="=C:\WINNT\SYSTEM32\COMMAND.COM" xfId="3"/>
    <cellStyle name="Millares 10" xfId="4"/>
    <cellStyle name="Millares 11" xfId="5"/>
    <cellStyle name="Millares 2" xfId="2"/>
    <cellStyle name="Millares 2 2" xfId="6"/>
    <cellStyle name="Millares 2 3" xfId="7"/>
    <cellStyle name="Millares 3" xfId="8"/>
    <cellStyle name="Millares 4" xfId="9"/>
    <cellStyle name="Millares 5" xfId="10"/>
    <cellStyle name="Millares 6" xfId="11"/>
    <cellStyle name="Millares 7" xfId="12"/>
    <cellStyle name="Millares 7 2" xfId="13"/>
    <cellStyle name="Millares 8" xfId="14"/>
    <cellStyle name="Millares 9" xfId="15"/>
    <cellStyle name="Normal" xfId="0" builtinId="0"/>
    <cellStyle name="Normal 2" xfId="1"/>
    <cellStyle name="Normal 2 2" xfId="16"/>
    <cellStyle name="Normal 3" xfId="17"/>
    <cellStyle name="Normal 3 2" xfId="18"/>
    <cellStyle name="Normal 4" xfId="19"/>
    <cellStyle name="Normal 5" xfId="20"/>
    <cellStyle name="Normal 6" xfId="21"/>
    <cellStyle name="Normal 7" xfId="22"/>
    <cellStyle name="Normal 8" xfId="23"/>
    <cellStyle name="Porcentaje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28575</xdr:rowOff>
    </xdr:from>
    <xdr:to>
      <xdr:col>0</xdr:col>
      <xdr:colOff>1997325</xdr:colOff>
      <xdr:row>4</xdr:row>
      <xdr:rowOff>58575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8575"/>
          <a:ext cx="1683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41"/>
  <sheetViews>
    <sheetView tabSelected="1" topLeftCell="A13" zoomScaleNormal="100" workbookViewId="0">
      <selection activeCell="I10" sqref="I10"/>
    </sheetView>
  </sheetViews>
  <sheetFormatPr baseColWidth="10" defaultRowHeight="15"/>
  <cols>
    <col min="1" max="1" width="39.85546875" style="2" customWidth="1"/>
    <col min="2" max="2" width="19.7109375" style="2" customWidth="1"/>
    <col min="3" max="3" width="20.5703125" style="2" bestFit="1" customWidth="1"/>
    <col min="4" max="4" width="20.7109375" style="2" bestFit="1" customWidth="1"/>
    <col min="5" max="6" width="19.28515625" style="2" bestFit="1" customWidth="1"/>
    <col min="7" max="7" width="20.5703125" style="1" bestFit="1" customWidth="1"/>
    <col min="8" max="8" width="15.42578125" style="1" bestFit="1" customWidth="1"/>
    <col min="9" max="16384" width="11.42578125" style="1"/>
  </cols>
  <sheetData>
    <row r="6" spans="1:9" ht="15.75">
      <c r="A6" s="25" t="s">
        <v>0</v>
      </c>
      <c r="B6" s="26"/>
      <c r="C6" s="26"/>
      <c r="D6" s="26"/>
      <c r="E6" s="26"/>
      <c r="F6" s="26"/>
      <c r="G6" s="27"/>
    </row>
    <row r="7" spans="1:9" ht="15.75">
      <c r="A7" s="28" t="s">
        <v>1</v>
      </c>
      <c r="B7" s="29"/>
      <c r="C7" s="29"/>
      <c r="D7" s="29"/>
      <c r="E7" s="29"/>
      <c r="F7" s="29"/>
      <c r="G7" s="30"/>
    </row>
    <row r="8" spans="1:9" ht="15.75">
      <c r="A8" s="28" t="s">
        <v>2</v>
      </c>
      <c r="B8" s="29"/>
      <c r="C8" s="29"/>
      <c r="D8" s="29"/>
      <c r="E8" s="29"/>
      <c r="F8" s="29"/>
      <c r="G8" s="30"/>
    </row>
    <row r="9" spans="1:9" s="2" customFormat="1" ht="15.75" customHeight="1">
      <c r="A9" s="31" t="s">
        <v>3</v>
      </c>
      <c r="B9" s="32"/>
      <c r="C9" s="32"/>
      <c r="D9" s="32"/>
      <c r="E9" s="32"/>
      <c r="F9" s="32"/>
      <c r="G9" s="33"/>
    </row>
    <row r="10" spans="1:9" s="2" customFormat="1" ht="15.75" customHeight="1">
      <c r="A10" s="3"/>
      <c r="B10" s="3"/>
      <c r="C10" s="3"/>
      <c r="D10" s="3"/>
      <c r="E10" s="3"/>
      <c r="F10" s="3"/>
      <c r="G10" s="3"/>
    </row>
    <row r="11" spans="1:9" s="2" customFormat="1" ht="15.75" customHeight="1">
      <c r="A11" s="4"/>
      <c r="B11" s="4" t="s">
        <v>4</v>
      </c>
      <c r="C11" s="4"/>
      <c r="D11" s="4"/>
      <c r="E11" s="4"/>
      <c r="F11" s="4"/>
      <c r="G11" s="4"/>
    </row>
    <row r="12" spans="1:9" ht="15.75">
      <c r="A12" s="5" t="s">
        <v>5</v>
      </c>
      <c r="B12" s="5" t="s">
        <v>6</v>
      </c>
      <c r="C12" s="5">
        <v>2019</v>
      </c>
      <c r="D12" s="5">
        <v>2020</v>
      </c>
      <c r="E12" s="5">
        <v>2021</v>
      </c>
      <c r="F12" s="5">
        <v>2022</v>
      </c>
      <c r="G12" s="5">
        <v>2023</v>
      </c>
    </row>
    <row r="13" spans="1:9" ht="31.5">
      <c r="A13" s="6" t="s">
        <v>7</v>
      </c>
      <c r="B13" s="7">
        <f t="shared" ref="B13:G13" si="0">SUM(B14:B25)</f>
        <v>28365973334</v>
      </c>
      <c r="C13" s="7">
        <f t="shared" si="0"/>
        <v>28828503017.965</v>
      </c>
      <c r="D13" s="7">
        <f t="shared" si="0"/>
        <v>29298788222.905586</v>
      </c>
      <c r="E13" s="7">
        <f t="shared" si="0"/>
        <v>29776961282.953899</v>
      </c>
      <c r="F13" s="7">
        <f t="shared" si="0"/>
        <v>30263156814.214531</v>
      </c>
      <c r="G13" s="7">
        <f t="shared" si="0"/>
        <v>30845367490.360313</v>
      </c>
    </row>
    <row r="14" spans="1:9" ht="15.75" customHeight="1">
      <c r="A14" s="8" t="s">
        <v>8</v>
      </c>
      <c r="B14" s="9">
        <f>1499672410+50000000</f>
        <v>1549672410</v>
      </c>
      <c r="C14" s="9">
        <f>B14*1.01</f>
        <v>1565169134.0999999</v>
      </c>
      <c r="D14" s="9">
        <f>C14*1.01</f>
        <v>1580820825.441</v>
      </c>
      <c r="E14" s="9">
        <f>D14*1.01</f>
        <v>1596629033.69541</v>
      </c>
      <c r="F14" s="9">
        <f>E14*1.01</f>
        <v>1612595324.0323641</v>
      </c>
      <c r="G14" s="9">
        <f>F14*1.01</f>
        <v>1628721277.2726877</v>
      </c>
      <c r="H14" s="10"/>
      <c r="I14" s="11"/>
    </row>
    <row r="15" spans="1:9" ht="30.75" customHeight="1">
      <c r="A15" s="12" t="s">
        <v>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9">
      <c r="A16" s="8" t="s">
        <v>10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8" ht="18" customHeight="1">
      <c r="A17" s="8" t="s">
        <v>11</v>
      </c>
      <c r="B17" s="9">
        <v>2276942892</v>
      </c>
      <c r="C17" s="9">
        <f t="shared" ref="C17:G20" si="1">B17*1.01</f>
        <v>2299712320.9200001</v>
      </c>
      <c r="D17" s="9">
        <f t="shared" si="1"/>
        <v>2322709444.1292</v>
      </c>
      <c r="E17" s="9">
        <f t="shared" si="1"/>
        <v>2345936538.5704918</v>
      </c>
      <c r="F17" s="9">
        <f t="shared" si="1"/>
        <v>2369395903.9561968</v>
      </c>
      <c r="G17" s="9">
        <f t="shared" si="1"/>
        <v>2393089862.995759</v>
      </c>
    </row>
    <row r="18" spans="1:8" ht="15" customHeight="1">
      <c r="A18" s="8" t="s">
        <v>12</v>
      </c>
      <c r="B18" s="9">
        <v>102561102</v>
      </c>
      <c r="C18" s="9">
        <f t="shared" si="1"/>
        <v>103586713.02</v>
      </c>
      <c r="D18" s="9">
        <f t="shared" si="1"/>
        <v>104622580.15019999</v>
      </c>
      <c r="E18" s="9">
        <f t="shared" si="1"/>
        <v>105668805.951702</v>
      </c>
      <c r="F18" s="9">
        <f t="shared" si="1"/>
        <v>106725494.01121902</v>
      </c>
      <c r="G18" s="9">
        <f t="shared" si="1"/>
        <v>107792748.95133121</v>
      </c>
    </row>
    <row r="19" spans="1:8" ht="15.75" customHeight="1">
      <c r="A19" s="8" t="s">
        <v>13</v>
      </c>
      <c r="B19" s="9">
        <v>531724620</v>
      </c>
      <c r="C19" s="9">
        <f t="shared" si="1"/>
        <v>537041866.20000005</v>
      </c>
      <c r="D19" s="9">
        <f t="shared" si="1"/>
        <v>542412284.86200011</v>
      </c>
      <c r="E19" s="9">
        <f t="shared" si="1"/>
        <v>547836407.71062016</v>
      </c>
      <c r="F19" s="9">
        <f t="shared" si="1"/>
        <v>553314771.7877264</v>
      </c>
      <c r="G19" s="9">
        <f t="shared" si="1"/>
        <v>558847919.50560367</v>
      </c>
    </row>
    <row r="20" spans="1:8" ht="28.5" customHeight="1">
      <c r="A20" s="12" t="s">
        <v>14</v>
      </c>
      <c r="B20" s="9">
        <v>55745560</v>
      </c>
      <c r="C20" s="9">
        <f t="shared" si="1"/>
        <v>56303015.600000001</v>
      </c>
      <c r="D20" s="9">
        <f t="shared" si="1"/>
        <v>56866045.756000005</v>
      </c>
      <c r="E20" s="9">
        <f t="shared" si="1"/>
        <v>57434706.213560008</v>
      </c>
      <c r="F20" s="9">
        <f t="shared" si="1"/>
        <v>58009053.275695607</v>
      </c>
      <c r="G20" s="9">
        <f t="shared" si="1"/>
        <v>58589143.808452561</v>
      </c>
    </row>
    <row r="21" spans="1:8" ht="15.75" customHeight="1">
      <c r="A21" s="8" t="s">
        <v>15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8">
      <c r="A22" s="8" t="s">
        <v>16</v>
      </c>
      <c r="B22" s="9">
        <v>23849326750</v>
      </c>
      <c r="C22" s="9">
        <f>B22*1.0175</f>
        <v>24266689968.125</v>
      </c>
      <c r="D22" s="9">
        <f>C22*1.0175</f>
        <v>24691357042.567188</v>
      </c>
      <c r="E22" s="9">
        <f>D22*1.0175</f>
        <v>25123455790.812115</v>
      </c>
      <c r="F22" s="9">
        <f>E22*1.0175</f>
        <v>25563116267.151329</v>
      </c>
      <c r="G22" s="9">
        <f>F22*1.0175+87855736</f>
        <v>26098326537.826481</v>
      </c>
      <c r="H22" s="10"/>
    </row>
    <row r="23" spans="1:8" ht="30">
      <c r="A23" s="12" t="s">
        <v>17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>
      <c r="A24" s="12" t="s">
        <v>18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ht="30">
      <c r="A25" s="12" t="s">
        <v>19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ht="38.25" customHeight="1">
      <c r="A26" s="15" t="s">
        <v>20</v>
      </c>
      <c r="B26" s="16">
        <f t="shared" ref="B26:G26" si="2">B27+B28+B29+B30</f>
        <v>37304531070</v>
      </c>
      <c r="C26" s="16">
        <f t="shared" si="2"/>
        <v>39760555065.725006</v>
      </c>
      <c r="D26" s="16">
        <f t="shared" si="2"/>
        <v>42576399445.375198</v>
      </c>
      <c r="E26" s="16">
        <f t="shared" si="2"/>
        <v>46043280310.669266</v>
      </c>
      <c r="F26" s="16">
        <f t="shared" si="2"/>
        <v>48777640350.10598</v>
      </c>
      <c r="G26" s="16">
        <f t="shared" si="2"/>
        <v>51822988383.232841</v>
      </c>
    </row>
    <row r="27" spans="1:8" ht="19.5" customHeight="1">
      <c r="A27" s="12" t="s">
        <v>21</v>
      </c>
      <c r="B27" s="9">
        <v>30079350453</v>
      </c>
      <c r="C27" s="9">
        <f>B27*1.0175</f>
        <v>30605739085.927502</v>
      </c>
      <c r="D27" s="9">
        <f>C27*1.0175</f>
        <v>31141339519.931236</v>
      </c>
      <c r="E27" s="9">
        <f>D27*1.0175</f>
        <v>31686312961.530037</v>
      </c>
      <c r="F27" s="9">
        <f>E27*1.0175</f>
        <v>32240823438.356815</v>
      </c>
      <c r="G27" s="9">
        <f>F27*1.0175</f>
        <v>32805037848.528061</v>
      </c>
    </row>
    <row r="28" spans="1:8">
      <c r="A28" s="8" t="s">
        <v>22</v>
      </c>
      <c r="B28" s="9">
        <v>7225180617</v>
      </c>
      <c r="C28" s="9">
        <f>B28*1.0175+1803194702</f>
        <v>9154815979.7975006</v>
      </c>
      <c r="D28" s="9">
        <f>C28*1.0175+2120034666</f>
        <v>11435059925.443958</v>
      </c>
      <c r="E28" s="9">
        <f>D28*1.0175+2721793875</f>
        <v>14356967349.139229</v>
      </c>
      <c r="F28" s="9">
        <f>E28*1.0175+1928602634</f>
        <v>16536816911.749166</v>
      </c>
      <c r="G28" s="9">
        <f>F28*1.0175+2191739327</f>
        <v>19017950534.704781</v>
      </c>
    </row>
    <row r="29" spans="1:8" ht="30">
      <c r="A29" s="12" t="s">
        <v>23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8" ht="47.25" customHeight="1">
      <c r="A30" s="8" t="s">
        <v>24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8" ht="47.25" customHeight="1">
      <c r="A31" s="8" t="s">
        <v>25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8" ht="31.5">
      <c r="A32" s="15" t="s">
        <v>26</v>
      </c>
      <c r="B32" s="17">
        <f t="shared" ref="B32:G32" si="3">B33</f>
        <v>0</v>
      </c>
      <c r="C32" s="17">
        <f t="shared" si="3"/>
        <v>0</v>
      </c>
      <c r="D32" s="17">
        <f t="shared" si="3"/>
        <v>0</v>
      </c>
      <c r="E32" s="17">
        <f t="shared" si="3"/>
        <v>0</v>
      </c>
      <c r="F32" s="17">
        <f t="shared" si="3"/>
        <v>0</v>
      </c>
      <c r="G32" s="17">
        <f t="shared" si="3"/>
        <v>0</v>
      </c>
    </row>
    <row r="33" spans="1:7" ht="31.5" customHeight="1">
      <c r="A33" s="18" t="s">
        <v>27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29.25" customHeight="1">
      <c r="A34" s="15" t="s">
        <v>28</v>
      </c>
      <c r="B34" s="19">
        <f t="shared" ref="B34:G34" si="4">B14+B15+B16+B17+B18+B19+B20+B22+B23+B24+B26</f>
        <v>65670504404</v>
      </c>
      <c r="C34" s="19">
        <f t="shared" si="4"/>
        <v>68589058083.690002</v>
      </c>
      <c r="D34" s="19">
        <f t="shared" si="4"/>
        <v>71875187668.280792</v>
      </c>
      <c r="E34" s="19">
        <f t="shared" si="4"/>
        <v>75820241593.623169</v>
      </c>
      <c r="F34" s="19">
        <f t="shared" si="4"/>
        <v>79040797164.320511</v>
      </c>
      <c r="G34" s="19">
        <f t="shared" si="4"/>
        <v>82668355873.593155</v>
      </c>
    </row>
    <row r="35" spans="1:7" ht="15.75">
      <c r="A35" s="20" t="s">
        <v>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>
      <c r="A36" s="22" t="s">
        <v>30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ht="60">
      <c r="A37" s="22" t="s">
        <v>31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ht="30">
      <c r="A38" s="22" t="s">
        <v>32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>
      <c r="C39" s="23"/>
      <c r="D39" s="23"/>
      <c r="E39" s="23"/>
      <c r="F39" s="23"/>
      <c r="G39" s="23"/>
    </row>
    <row r="40" spans="1:7">
      <c r="B40" s="24"/>
      <c r="C40" s="23"/>
      <c r="D40" s="24"/>
      <c r="E40" s="24"/>
      <c r="F40" s="24"/>
      <c r="G40" s="24"/>
    </row>
    <row r="41" spans="1:7">
      <c r="B41" s="24"/>
      <c r="C41" s="24"/>
      <c r="D41" s="24"/>
      <c r="E41" s="24"/>
      <c r="F41" s="24"/>
      <c r="G41" s="24"/>
    </row>
  </sheetData>
  <mergeCells count="4">
    <mergeCell ref="A6:G6"/>
    <mergeCell ref="A7:G7"/>
    <mergeCell ref="A8:G8"/>
    <mergeCell ref="A9:G9"/>
  </mergeCells>
  <printOptions horizontalCentered="1"/>
  <pageMargins left="0.70866141732283472" right="0.11811023622047245" top="0.74803149606299213" bottom="0.5511811023622047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 INGRESOS 2018-2023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</dc:creator>
  <cp:lastModifiedBy>Jessi</cp:lastModifiedBy>
  <dcterms:created xsi:type="dcterms:W3CDTF">2018-06-15T17:39:36Z</dcterms:created>
  <dcterms:modified xsi:type="dcterms:W3CDTF">2018-06-15T17:44:30Z</dcterms:modified>
</cp:coreProperties>
</file>